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ÞessiVinnubók" defaultThemeVersion="164011"/>
  <mc:AlternateContent xmlns:mc="http://schemas.openxmlformats.org/markup-compatibility/2006">
    <mc:Choice Requires="x15">
      <x15ac:absPath xmlns:x15ac="http://schemas.microsoft.com/office/spreadsheetml/2010/11/ac" url="S:\RHUS_RIKS\Innkaup\Innkauparáð\Skönnuð fundarmál\2019 Fundir\469. fundur 18. nóvember_Aukafundur\"/>
    </mc:Choice>
  </mc:AlternateContent>
  <bookViews>
    <workbookView xWindow="0" yWindow="0" windowWidth="24240" windowHeight="12210" tabRatio="880" firstSheet="1" activeTab="2"/>
  </bookViews>
  <sheets>
    <sheet name="Listar" sheetId="1" state="hidden" r:id="rId1"/>
    <sheet name="Tilboðsblað" sheetId="2" r:id="rId2"/>
    <sheet name="Tilboðsskrá" sheetId="34" r:id="rId3"/>
    <sheet name="Dæmi um mat tilboða" sheetId="33" r:id="rId4"/>
  </sheets>
  <externalReferences>
    <externalReference r:id="rId5"/>
  </externalReferences>
  <definedNames>
    <definedName name="GENGI" localSheetId="2">[1]Listar!$D$3:$D$11</definedName>
    <definedName name="GENGI">Listar!$D$3:$D$11</definedName>
    <definedName name="VN" localSheetId="2">[1]Listar!$B$2:$B$3</definedName>
    <definedName name="VN">Listar!$B$2:$B$3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34" l="1"/>
  <c r="H45" i="34"/>
  <c r="I44" i="34"/>
  <c r="I46" i="34" s="1"/>
  <c r="I18" i="2" s="1"/>
  <c r="H44" i="34"/>
  <c r="I42" i="34"/>
  <c r="H42" i="34"/>
  <c r="I41" i="34"/>
  <c r="H41" i="34"/>
  <c r="I40" i="34"/>
  <c r="H40" i="34"/>
  <c r="I39" i="34"/>
  <c r="H39" i="34"/>
  <c r="I38" i="34"/>
  <c r="H38" i="34"/>
  <c r="I36" i="34"/>
  <c r="H36" i="34"/>
  <c r="I35" i="34"/>
  <c r="H35" i="34"/>
  <c r="I34" i="34"/>
  <c r="H34" i="34"/>
  <c r="I33" i="34"/>
  <c r="H33" i="34"/>
  <c r="I32" i="34"/>
  <c r="H32" i="34"/>
  <c r="I30" i="34"/>
  <c r="H30" i="34"/>
  <c r="I29" i="34"/>
  <c r="H29" i="34"/>
  <c r="I28" i="34"/>
  <c r="H28" i="34"/>
  <c r="I27" i="34"/>
  <c r="H27" i="34"/>
  <c r="I26" i="34"/>
  <c r="H26" i="34"/>
  <c r="I24" i="34"/>
  <c r="H24" i="34"/>
  <c r="I23" i="34"/>
  <c r="H23" i="34"/>
  <c r="I22" i="34"/>
  <c r="H22" i="34"/>
  <c r="I20" i="34"/>
  <c r="I21" i="34" s="1"/>
  <c r="I13" i="2" s="1"/>
  <c r="H20" i="34"/>
  <c r="H21" i="34" s="1"/>
  <c r="F13" i="2" s="1"/>
  <c r="I18" i="34"/>
  <c r="H18" i="34"/>
  <c r="I17" i="34"/>
  <c r="H17" i="34"/>
  <c r="I16" i="34"/>
  <c r="H16" i="34"/>
  <c r="I14" i="34"/>
  <c r="H14" i="34"/>
  <c r="I13" i="34"/>
  <c r="H13" i="34"/>
  <c r="I12" i="34"/>
  <c r="H12" i="34"/>
  <c r="I11" i="34"/>
  <c r="H11" i="34"/>
  <c r="I9" i="34"/>
  <c r="H9" i="34"/>
  <c r="I8" i="34"/>
  <c r="H8" i="34"/>
  <c r="I7" i="34"/>
  <c r="H7" i="34"/>
  <c r="I6" i="34"/>
  <c r="H6" i="34"/>
  <c r="I5" i="34"/>
  <c r="H5" i="34"/>
  <c r="I10" i="34" l="1"/>
  <c r="I10" i="2" s="1"/>
  <c r="I15" i="34"/>
  <c r="I11" i="2" s="1"/>
  <c r="I19" i="34"/>
  <c r="I12" i="2" s="1"/>
  <c r="I25" i="34"/>
  <c r="I14" i="2" s="1"/>
  <c r="I31" i="34"/>
  <c r="I15" i="2" s="1"/>
  <c r="I37" i="34"/>
  <c r="I16" i="2" s="1"/>
  <c r="I43" i="34"/>
  <c r="I17" i="2" s="1"/>
  <c r="H43" i="34"/>
  <c r="F17" i="2" s="1"/>
  <c r="H37" i="34"/>
  <c r="F16" i="2" s="1"/>
  <c r="H31" i="34"/>
  <c r="F15" i="2" s="1"/>
  <c r="H25" i="34"/>
  <c r="F14" i="2" s="1"/>
  <c r="H19" i="34"/>
  <c r="F12" i="2" s="1"/>
  <c r="H10" i="34"/>
  <c r="F10" i="2" s="1"/>
  <c r="H15" i="34"/>
  <c r="F11" i="2" s="1"/>
  <c r="H46" i="34"/>
  <c r="I48" i="34" l="1"/>
  <c r="H48" i="34"/>
  <c r="F18" i="2"/>
  <c r="E25" i="33" l="1"/>
  <c r="E24" i="33"/>
  <c r="E23" i="33"/>
  <c r="E26" i="33" s="1"/>
  <c r="G19" i="33"/>
  <c r="I19" i="33" s="1"/>
  <c r="G18" i="33"/>
  <c r="I18" i="33" s="1"/>
  <c r="G13" i="33"/>
  <c r="G11" i="33"/>
  <c r="I11" i="33" s="1"/>
  <c r="G6" i="33"/>
  <c r="G5" i="33"/>
  <c r="G4" i="33"/>
  <c r="I4" i="33" s="1"/>
  <c r="I13" i="33"/>
  <c r="I5" i="33"/>
  <c r="I6" i="33"/>
  <c r="G20" i="33"/>
  <c r="F20" i="33"/>
  <c r="F19" i="33"/>
  <c r="F18" i="33"/>
  <c r="F13" i="33"/>
  <c r="F11" i="33"/>
  <c r="F4" i="33"/>
  <c r="F6" i="33"/>
  <c r="F5" i="33"/>
  <c r="I21" i="33" l="1"/>
  <c r="I14" i="33"/>
  <c r="I7" i="33"/>
</calcChain>
</file>

<file path=xl/sharedStrings.xml><?xml version="1.0" encoding="utf-8"?>
<sst xmlns="http://schemas.openxmlformats.org/spreadsheetml/2006/main" count="205" uniqueCount="139">
  <si>
    <t>Nafn bjóðanda</t>
  </si>
  <si>
    <t>Kennitala</t>
  </si>
  <si>
    <t>Heimilisfang</t>
  </si>
  <si>
    <t>Sími</t>
  </si>
  <si>
    <t>Tengiliður varðandi tilboð</t>
  </si>
  <si>
    <t>Staður og dagsetning tilboðs</t>
  </si>
  <si>
    <t>Undirskrift bjóðanda</t>
  </si>
  <si>
    <t>Já</t>
  </si>
  <si>
    <t>Nei</t>
  </si>
  <si>
    <t>EUR</t>
  </si>
  <si>
    <t>USD</t>
  </si>
  <si>
    <t>GBP</t>
  </si>
  <si>
    <t>DKK</t>
  </si>
  <si>
    <t>SEK</t>
  </si>
  <si>
    <t>NOK</t>
  </si>
  <si>
    <t>CAD</t>
  </si>
  <si>
    <t>CHF</t>
  </si>
  <si>
    <t>JPY</t>
  </si>
  <si>
    <t>Vara</t>
  </si>
  <si>
    <t xml:space="preserve">er </t>
  </si>
  <si>
    <t>Reiknað heildarverð hluti 1:</t>
  </si>
  <si>
    <t>Reiknað heildarverð hluti 2:</t>
  </si>
  <si>
    <r>
      <t xml:space="preserve">Undirritaður hefur kynnt sér rækilega útboðslýsingu nr. </t>
    </r>
    <r>
      <rPr>
        <b/>
        <sz val="14"/>
        <color theme="1"/>
        <rFont val="Arial"/>
        <family val="2"/>
      </rPr>
      <t xml:space="preserve">14356 </t>
    </r>
    <r>
      <rPr>
        <sz val="11"/>
        <color theme="1"/>
        <rFont val="Arial"/>
        <family val="2"/>
      </rPr>
      <t>og gerir eftirfarandi tilboð í samræmi við hana.</t>
    </r>
  </si>
  <si>
    <t>Verð skulu vera án vsk.  </t>
  </si>
  <si>
    <t>https://www.sedlabanki.is/hagtolur/opinber-gengisskraning/</t>
  </si>
  <si>
    <t>Ratsjárskynjarar - skynjari fyrir stöðvunarlínu</t>
  </si>
  <si>
    <t>PRISMA 2110L eða sambærilegt</t>
  </si>
  <si>
    <t>PRISMA 2130L eða sambærilegt</t>
  </si>
  <si>
    <t>Stýrikassi umferðarljósa - 8 ljósagrúppur</t>
  </si>
  <si>
    <t>Stýrikassi umferðarljósa - 16 ljósagrúppur</t>
  </si>
  <si>
    <t>Stýrikassi umferðarljósa - 32 ljósagrúppur</t>
  </si>
  <si>
    <t>Stýrikassi umferðarljósa - 48 ljósagrúppur</t>
  </si>
  <si>
    <t>Áætlað magn 
á samningstíma</t>
  </si>
  <si>
    <t>Heildarverð A
án VSK</t>
  </si>
  <si>
    <t>Heildarverð B
án VSK</t>
  </si>
  <si>
    <t>Samtals:</t>
  </si>
  <si>
    <t>Reiknað heildarverð hluti 3:</t>
  </si>
  <si>
    <t>Reiknað heildarverð hluti 4:</t>
  </si>
  <si>
    <t>Reiknað heildarverð hluti 5:</t>
  </si>
  <si>
    <t>Reiknað heildarverð hluti 6:</t>
  </si>
  <si>
    <t>Reiknað heildarverð hluti 7:</t>
  </si>
  <si>
    <t>Reiknað heildarverð hluti 8:</t>
  </si>
  <si>
    <t>Reiknað heildarverð hluti 9:</t>
  </si>
  <si>
    <t>Segulskynjarar - skynjari</t>
  </si>
  <si>
    <t>Segulskynjarar - móttakari</t>
  </si>
  <si>
    <t>Segulskynjarar - endurvarpi</t>
  </si>
  <si>
    <t>Áætlað magn</t>
  </si>
  <si>
    <t>Hluti 1</t>
  </si>
  <si>
    <t>Hluti 2</t>
  </si>
  <si>
    <t>Hluti 3</t>
  </si>
  <si>
    <t>Einingarverð A án vsk</t>
  </si>
  <si>
    <t>Einingarverð B án vsk</t>
  </si>
  <si>
    <t>Heildarverð A án vsk</t>
  </si>
  <si>
    <t>Heildarverð B án vsk</t>
  </si>
  <si>
    <t xml:space="preserve">  A verð frá birgi B</t>
  </si>
  <si>
    <t>B verð frá birgi C</t>
  </si>
  <si>
    <t>Bjóðandi A</t>
  </si>
  <si>
    <t>Bjóðandi B</t>
  </si>
  <si>
    <t>Reiknað heildarverð B án vsk fyrir bjóðanda A</t>
  </si>
  <si>
    <t>Reiknað heildarverð B án vsk fyrir bjóðanda B</t>
  </si>
  <si>
    <t>Reiknað heildarverð B án vsk fyrir bjóðanda C</t>
  </si>
  <si>
    <t>Bjóðandi C</t>
  </si>
  <si>
    <t>Samið við bjóðanda B um hluta 1 og 3 en bjóðanda C um hluta 2</t>
  </si>
  <si>
    <t>Lægra A verðið hjá bjóðanda A og C</t>
  </si>
  <si>
    <t>Lægra  A verðið hjá bjóðanda A og B</t>
  </si>
  <si>
    <t>A heildarverð lægsta verð í hverjum hluta</t>
  </si>
  <si>
    <t>Reiknað heildarverð A án vsk með lægsta verði í hverjum hluta</t>
  </si>
  <si>
    <t>Heildarverð B án vsk.</t>
  </si>
  <si>
    <t>Heildarverð A án vsk.</t>
  </si>
  <si>
    <t>dd.mm.áááá</t>
  </si>
  <si>
    <t>ISK þann</t>
  </si>
  <si>
    <t>Grunneining</t>
  </si>
  <si>
    <t>Ljósker - þreföld 200 mm fyrir akandi (230V - LED)</t>
  </si>
  <si>
    <t>Ljósker - fjórföld 100 mm fyrir hjólandi (230V - LED)</t>
  </si>
  <si>
    <t>Ljósker - þreföld 200 mm fyrir akandi (40V - LED)</t>
  </si>
  <si>
    <t>Ljósker - fjórföld 100 mm fyrir hjólandi (40V - LED)</t>
  </si>
  <si>
    <t>Ljósker - þreföld 200 mm fyrir akandi (24V - LED)</t>
  </si>
  <si>
    <t>Ljósker - fjórföld 100 mm fyrir hjólandi (24V - LED)</t>
  </si>
  <si>
    <t>*Einingaverð A eru verð ef einungis hluta af tilboði bjóðanda er tekið.</t>
  </si>
  <si>
    <t>**Einingaverð B eru verð ef tilboði bjóðanda er tekið í heild sinni.</t>
  </si>
  <si>
    <t>Einingaverð A
án vsk*</t>
  </si>
  <si>
    <t>Einingaverð B
án vsk**</t>
  </si>
  <si>
    <t>Tilboð bjóðanda miðast við sölugengi erlends gjaldmiðils samkvæmt Seðlabanka Íslands</t>
  </si>
  <si>
    <r>
      <t xml:space="preserve">Tilboðsblað 14356
</t>
    </r>
    <r>
      <rPr>
        <b/>
        <sz val="12"/>
        <color theme="1"/>
        <rFont val="Arial"/>
        <family val="2"/>
      </rPr>
      <t>Sé ósamræmi á milli tilboðsskrár og tilboðsblaðs verða tilboð leiðrétt m.t.t. einingaverða í tilboðsskrá.</t>
    </r>
  </si>
  <si>
    <t>Stýrikassi umferðarljósa - 64 ljósagrúppur</t>
  </si>
  <si>
    <t>Ratsjárskynjarar - nálgunarskynjari fyrir bifreiðar</t>
  </si>
  <si>
    <t>Ratsjárskynjarar - skynjari fyrir biðsvæði hjólandi og gangandi</t>
  </si>
  <si>
    <t>Ratsjárskynjarar - nálgunarskynjari fyrir hjólandi og gangandi</t>
  </si>
  <si>
    <t>Slaufuskynjarar - skynjarakort</t>
  </si>
  <si>
    <t>Ljósker - tvöföld 200 mm fyrir gangandi (230V - LED)</t>
  </si>
  <si>
    <t>Ljósker - einfalt 200 mm fyrir akandi (230V - LED)</t>
  </si>
  <si>
    <t>Maski - 200 mm (230V - LED)</t>
  </si>
  <si>
    <t>Ljósker - tvöföld 200 mm fyrir gangandi (40V - LED)</t>
  </si>
  <si>
    <t>Ljósker - einfalt 200 mm fyrir akandi (40V - LED)</t>
  </si>
  <si>
    <t>Maski - 200 mm (40V - LED)</t>
  </si>
  <si>
    <t>Ljósker - tvöföld 200 mm fyrir gangandi (24V - LED)</t>
  </si>
  <si>
    <t>Ljósker - einfalt 200 mm fyrir akandi (24V - LED)</t>
  </si>
  <si>
    <t>Maski - 200 mm (24V - LED)</t>
  </si>
  <si>
    <t>Netfang</t>
  </si>
  <si>
    <t>Eining</t>
  </si>
  <si>
    <t>stk</t>
  </si>
  <si>
    <t>Hluti</t>
  </si>
  <si>
    <r>
      <rPr>
        <b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>.1</t>
    </r>
  </si>
  <si>
    <r>
      <rPr>
        <b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>.2</t>
    </r>
  </si>
  <si>
    <r>
      <rPr>
        <b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>.3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</si>
  <si>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>.4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</si>
  <si>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>.5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</si>
  <si>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.1</t>
    </r>
  </si>
  <si>
    <r>
      <rPr>
        <b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.2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</si>
  <si>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.3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</si>
  <si>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.4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</si>
  <si>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.1</t>
    </r>
  </si>
  <si>
    <r>
      <rPr>
        <b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.2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</si>
  <si>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>.3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</si>
  <si>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</t>
    </r>
    <r>
      <rPr>
        <sz val="11"/>
        <color rgb="FF000000"/>
        <rFont val="Arial"/>
        <family val="2"/>
      </rPr>
      <t>.1</t>
    </r>
  </si>
  <si>
    <r>
      <rPr>
        <b/>
        <sz val="11"/>
        <color rgb="FF000000"/>
        <rFont val="Arial"/>
        <family val="2"/>
      </rPr>
      <t>5</t>
    </r>
    <r>
      <rPr>
        <sz val="11"/>
        <color rgb="FF000000"/>
        <rFont val="Arial"/>
        <family val="2"/>
      </rPr>
      <t>.1</t>
    </r>
  </si>
  <si>
    <r>
      <rPr>
        <b/>
        <sz val="11"/>
        <color rgb="FF000000"/>
        <rFont val="Arial"/>
        <family val="2"/>
      </rPr>
      <t>5</t>
    </r>
    <r>
      <rPr>
        <sz val="11"/>
        <color rgb="FF000000"/>
        <rFont val="Arial"/>
        <family val="2"/>
      </rPr>
      <t>.2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</si>
  <si>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</t>
    </r>
    <r>
      <rPr>
        <sz val="11"/>
        <color rgb="FF000000"/>
        <rFont val="Arial"/>
        <family val="2"/>
      </rPr>
      <t>.3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</si>
  <si>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</t>
    </r>
    <r>
      <rPr>
        <sz val="11"/>
        <color rgb="FF000000"/>
        <rFont val="Arial"/>
        <family val="2"/>
      </rPr>
      <t>.1</t>
    </r>
  </si>
  <si>
    <r>
      <rPr>
        <b/>
        <sz val="11"/>
        <color rgb="FF000000"/>
        <rFont val="Arial"/>
        <family val="2"/>
      </rPr>
      <t>6</t>
    </r>
    <r>
      <rPr>
        <sz val="11"/>
        <color rgb="FF000000"/>
        <rFont val="Arial"/>
        <family val="2"/>
      </rPr>
      <t>.2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</si>
  <si>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</t>
    </r>
    <r>
      <rPr>
        <sz val="11"/>
        <color rgb="FF000000"/>
        <rFont val="Arial"/>
        <family val="2"/>
      </rPr>
      <t>.3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</si>
  <si>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</t>
    </r>
    <r>
      <rPr>
        <sz val="11"/>
        <color rgb="FF000000"/>
        <rFont val="Arial"/>
        <family val="2"/>
      </rPr>
      <t>.4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</si>
  <si>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</t>
    </r>
    <r>
      <rPr>
        <sz val="11"/>
        <color rgb="FF000000"/>
        <rFont val="Arial"/>
        <family val="2"/>
      </rPr>
      <t>.5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</si>
  <si>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</t>
    </r>
    <r>
      <rPr>
        <sz val="11"/>
        <color rgb="FF000000"/>
        <rFont val="Arial"/>
        <family val="2"/>
      </rPr>
      <t>.1</t>
    </r>
  </si>
  <si>
    <r>
      <rPr>
        <b/>
        <sz val="11"/>
        <color rgb="FF000000"/>
        <rFont val="Arial"/>
        <family val="2"/>
      </rPr>
      <t>7</t>
    </r>
    <r>
      <rPr>
        <sz val="11"/>
        <color rgb="FF000000"/>
        <rFont val="Arial"/>
        <family val="2"/>
      </rPr>
      <t>.2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</si>
  <si>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</t>
    </r>
    <r>
      <rPr>
        <sz val="11"/>
        <color rgb="FF000000"/>
        <rFont val="Arial"/>
        <family val="2"/>
      </rPr>
      <t>.3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</si>
  <si>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</t>
    </r>
    <r>
      <rPr>
        <sz val="11"/>
        <color rgb="FF000000"/>
        <rFont val="Arial"/>
        <family val="2"/>
      </rPr>
      <t>.4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</si>
  <si>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</t>
    </r>
    <r>
      <rPr>
        <sz val="11"/>
        <color rgb="FF000000"/>
        <rFont val="Arial"/>
        <family val="2"/>
      </rPr>
      <t>.5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</si>
  <si>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</t>
    </r>
    <r>
      <rPr>
        <sz val="11"/>
        <color rgb="FF000000"/>
        <rFont val="Arial"/>
        <family val="2"/>
      </rPr>
      <t>.1</t>
    </r>
  </si>
  <si>
    <r>
      <rPr>
        <b/>
        <sz val="11"/>
        <color rgb="FF000000"/>
        <rFont val="Arial"/>
        <family val="2"/>
      </rPr>
      <t>8</t>
    </r>
    <r>
      <rPr>
        <sz val="11"/>
        <color rgb="FF000000"/>
        <rFont val="Arial"/>
        <family val="2"/>
      </rPr>
      <t>.2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</si>
  <si>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</t>
    </r>
    <r>
      <rPr>
        <sz val="11"/>
        <color rgb="FF000000"/>
        <rFont val="Arial"/>
        <family val="2"/>
      </rPr>
      <t>.3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</si>
  <si>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</t>
    </r>
    <r>
      <rPr>
        <sz val="11"/>
        <color rgb="FF000000"/>
        <rFont val="Arial"/>
        <family val="2"/>
      </rPr>
      <t>.4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</si>
  <si>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</t>
    </r>
    <r>
      <rPr>
        <sz val="11"/>
        <color rgb="FF000000"/>
        <rFont val="Arial"/>
        <family val="2"/>
      </rPr>
      <t>.5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</si>
  <si>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</t>
    </r>
    <r>
      <rPr>
        <sz val="11"/>
        <color rgb="FF000000"/>
        <rFont val="Arial"/>
        <family val="2"/>
      </rPr>
      <t>.1</t>
    </r>
  </si>
  <si>
    <r>
      <rPr>
        <b/>
        <sz val="11"/>
        <color rgb="FF000000"/>
        <rFont val="Arial"/>
        <family val="2"/>
      </rPr>
      <t>9</t>
    </r>
    <r>
      <rPr>
        <sz val="11"/>
        <color rgb="FF000000"/>
        <rFont val="Arial"/>
        <family val="2"/>
      </rPr>
      <t>.2</t>
    </r>
  </si>
  <si>
    <t>Tilboðsblað 14356
Til að hafa gilt tilboð í hluta verður að bjóða allar vörur í þeim hluta.</t>
  </si>
  <si>
    <t>Innrauð myndavél - skynjarakort</t>
  </si>
  <si>
    <t>Innrauð myndavél - gleiðlinsumyndavél</t>
  </si>
  <si>
    <t>Innrauð myndavél - fjarlægðarmyndavél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</si>
</sst>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&quot;kr.&quot;_-;\-* #,##0.00\ &quot;kr.&quot;_-;_-* &quot;-&quot;??\ &quot;kr.&quot;_-;_-@_-"/>
    <numFmt numFmtId="165" formatCode="_-* #,##0.00\ [$ISK-40F]_-;\-* #,##0.00\ [$ISK-40F]_-;_-* &quot;-&quot;??\ [$ISK-40F]_-;_-@_-"/>
    <numFmt numFmtId="166" formatCode="_-* #,##0\ &quot;kr.&quot;_-;\-* #,##0\ &quot;kr.&quot;_-;_-* &quot;-&quot;??\ &quot;kr.&quot;_-;_-@_-"/>
    <numFmt numFmtId="167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rgb="FFBDD6EE"/>
      </patternFill>
    </fill>
    <fill>
      <patternFill patternType="solid">
        <fgColor rgb="FFFFFFCC"/>
        <bgColor rgb="FFBDD6EE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rgb="FFBDD6EE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14" fontId="3" fillId="0" borderId="1" xfId="0" applyNumberFormat="1" applyFont="1" applyBorder="1"/>
    <xf numFmtId="165" fontId="3" fillId="0" borderId="1" xfId="1" applyNumberFormat="1" applyFont="1" applyBorder="1"/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0" fillId="0" borderId="0" xfId="5"/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6" fillId="4" borderId="10" xfId="2" applyFont="1" applyFill="1" applyBorder="1" applyAlignment="1">
      <alignment vertical="center"/>
    </xf>
    <xf numFmtId="0" fontId="6" fillId="5" borderId="10" xfId="2" applyFont="1" applyFill="1" applyBorder="1" applyAlignment="1">
      <alignment vertical="center"/>
    </xf>
    <xf numFmtId="0" fontId="6" fillId="5" borderId="11" xfId="2" applyFont="1" applyFill="1" applyBorder="1" applyAlignment="1">
      <alignment vertical="center"/>
    </xf>
    <xf numFmtId="0" fontId="11" fillId="0" borderId="0" xfId="0" applyFont="1"/>
    <xf numFmtId="0" fontId="13" fillId="2" borderId="8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49" fontId="6" fillId="4" borderId="12" xfId="2" applyNumberFormat="1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vertical="center"/>
    </xf>
    <xf numFmtId="49" fontId="6" fillId="4" borderId="14" xfId="2" applyNumberFormat="1" applyFont="1" applyFill="1" applyBorder="1" applyAlignment="1">
      <alignment horizontal="center" vertical="center"/>
    </xf>
    <xf numFmtId="49" fontId="6" fillId="5" borderId="14" xfId="2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49" fontId="6" fillId="0" borderId="14" xfId="2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0" fontId="5" fillId="0" borderId="0" xfId="0" applyFont="1" applyAlignment="1">
      <alignment horizontal="right"/>
    </xf>
    <xf numFmtId="166" fontId="0" fillId="0" borderId="15" xfId="0" applyNumberFormat="1" applyBorder="1" applyAlignment="1">
      <alignment horizontal="center" vertical="center"/>
    </xf>
    <xf numFmtId="0" fontId="6" fillId="4" borderId="7" xfId="2" applyFont="1" applyFill="1" applyBorder="1" applyAlignment="1">
      <alignment vertical="center"/>
    </xf>
    <xf numFmtId="0" fontId="6" fillId="5" borderId="7" xfId="2" applyFont="1" applyFill="1" applyBorder="1" applyAlignment="1">
      <alignment vertical="center"/>
    </xf>
    <xf numFmtId="0" fontId="6" fillId="4" borderId="20" xfId="2" applyFont="1" applyFill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0" fillId="0" borderId="6" xfId="0" applyBorder="1" applyAlignment="1">
      <alignment horizontal="center" vertical="center"/>
    </xf>
    <xf numFmtId="0" fontId="11" fillId="0" borderId="18" xfId="0" applyFont="1" applyBorder="1"/>
    <xf numFmtId="0" fontId="11" fillId="0" borderId="19" xfId="0" applyFont="1" applyBorder="1"/>
    <xf numFmtId="0" fontId="11" fillId="0" borderId="17" xfId="0" applyFont="1" applyBorder="1"/>
    <xf numFmtId="167" fontId="0" fillId="0" borderId="6" xfId="6" applyNumberFormat="1" applyFont="1" applyBorder="1"/>
    <xf numFmtId="167" fontId="0" fillId="0" borderId="6" xfId="0" applyNumberFormat="1" applyBorder="1" applyAlignment="1">
      <alignment horizontal="center" vertical="center"/>
    </xf>
    <xf numFmtId="3" fontId="0" fillId="0" borderId="0" xfId="0" applyNumberFormat="1"/>
    <xf numFmtId="167" fontId="0" fillId="0" borderId="6" xfId="6" applyNumberFormat="1" applyFont="1" applyBorder="1" applyAlignment="1">
      <alignment horizontal="center" vertical="center"/>
    </xf>
    <xf numFmtId="167" fontId="0" fillId="6" borderId="6" xfId="0" applyNumberFormat="1" applyFill="1" applyBorder="1" applyAlignment="1">
      <alignment horizontal="center" vertical="center"/>
    </xf>
    <xf numFmtId="167" fontId="0" fillId="6" borderId="6" xfId="6" applyNumberFormat="1" applyFont="1" applyFill="1" applyBorder="1"/>
    <xf numFmtId="3" fontId="0" fillId="0" borderId="7" xfId="0" applyNumberFormat="1" applyBorder="1" applyAlignment="1">
      <alignment horizontal="center" vertical="center"/>
    </xf>
    <xf numFmtId="167" fontId="0" fillId="0" borderId="7" xfId="6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167" fontId="0" fillId="0" borderId="25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7" borderId="6" xfId="6" applyNumberFormat="1" applyFont="1" applyFill="1" applyBorder="1"/>
    <xf numFmtId="167" fontId="0" fillId="7" borderId="6" xfId="0" applyNumberForma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167" fontId="11" fillId="0" borderId="26" xfId="0" applyNumberFormat="1" applyFont="1" applyBorder="1"/>
    <xf numFmtId="167" fontId="11" fillId="0" borderId="27" xfId="0" applyNumberFormat="1" applyFont="1" applyBorder="1" applyAlignment="1">
      <alignment horizontal="center" vertical="center"/>
    </xf>
    <xf numFmtId="165" fontId="3" fillId="0" borderId="0" xfId="1" applyNumberFormat="1" applyFont="1" applyBorder="1"/>
    <xf numFmtId="14" fontId="3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2" borderId="8" xfId="2" applyFont="1" applyFill="1" applyBorder="1" applyAlignment="1" applyProtection="1">
      <alignment horizontal="center" vertical="center" wrapText="1"/>
      <protection locked="0"/>
    </xf>
    <xf numFmtId="166" fontId="6" fillId="4" borderId="7" xfId="1" applyNumberFormat="1" applyFont="1" applyFill="1" applyBorder="1" applyAlignment="1" applyProtection="1">
      <alignment vertical="center"/>
      <protection locked="0"/>
    </xf>
    <xf numFmtId="166" fontId="6" fillId="4" borderId="6" xfId="1" applyNumberFormat="1" applyFont="1" applyFill="1" applyBorder="1" applyAlignment="1" applyProtection="1">
      <alignment vertical="center"/>
      <protection locked="0"/>
    </xf>
    <xf numFmtId="166" fontId="8" fillId="0" borderId="6" xfId="1" applyNumberFormat="1" applyFont="1" applyFill="1" applyBorder="1" applyAlignment="1" applyProtection="1">
      <alignment horizontal="right" vertical="center"/>
      <protection locked="0"/>
    </xf>
    <xf numFmtId="166" fontId="6" fillId="5" borderId="6" xfId="1" applyNumberFormat="1" applyFont="1" applyFill="1" applyBorder="1" applyAlignment="1" applyProtection="1">
      <alignment vertical="center"/>
      <protection locked="0"/>
    </xf>
    <xf numFmtId="0" fontId="6" fillId="4" borderId="9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49" fontId="6" fillId="4" borderId="28" xfId="2" applyNumberFormat="1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/>
    </xf>
    <xf numFmtId="166" fontId="6" fillId="8" borderId="16" xfId="1" applyNumberFormat="1" applyFont="1" applyFill="1" applyBorder="1" applyAlignment="1" applyProtection="1">
      <alignment vertical="center"/>
      <protection locked="0"/>
    </xf>
    <xf numFmtId="166" fontId="8" fillId="0" borderId="7" xfId="1" applyNumberFormat="1" applyFont="1" applyFill="1" applyBorder="1" applyAlignment="1" applyProtection="1">
      <alignment horizontal="right" vertical="center"/>
      <protection locked="0"/>
    </xf>
    <xf numFmtId="166" fontId="6" fillId="8" borderId="29" xfId="1" applyNumberFormat="1" applyFont="1" applyFill="1" applyBorder="1" applyAlignment="1" applyProtection="1">
      <alignment vertical="center"/>
      <protection locked="0"/>
    </xf>
    <xf numFmtId="166" fontId="6" fillId="4" borderId="16" xfId="1" applyNumberFormat="1" applyFont="1" applyFill="1" applyBorder="1" applyAlignment="1" applyProtection="1">
      <alignment vertical="center"/>
      <protection locked="0"/>
    </xf>
    <xf numFmtId="166" fontId="8" fillId="0" borderId="30" xfId="1" applyNumberFormat="1" applyFont="1" applyFill="1" applyBorder="1" applyAlignment="1" applyProtection="1">
      <alignment horizontal="right" vertical="center"/>
      <protection locked="0"/>
    </xf>
    <xf numFmtId="167" fontId="3" fillId="0" borderId="0" xfId="6" applyNumberFormat="1" applyFont="1" applyAlignment="1">
      <alignment horizontal="center"/>
    </xf>
    <xf numFmtId="167" fontId="3" fillId="0" borderId="0" xfId="6" applyNumberFormat="1" applyFont="1" applyAlignment="1">
      <alignment horizontal="center" wrapText="1"/>
    </xf>
    <xf numFmtId="0" fontId="6" fillId="4" borderId="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15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</cellXfs>
  <cellStyles count="7">
    <cellStyle name="Currency 2" xfId="4"/>
    <cellStyle name="Gjaldmiðill" xfId="1" builtinId="4"/>
    <cellStyle name="Normal 2" xfId="2"/>
    <cellStyle name="Percent 2" xfId="3"/>
    <cellStyle name="Tengill" xfId="5" builtinId="8"/>
    <cellStyle name="Venjulegt" xfId="0" builtinId="0"/>
    <cellStyle name="Þúsundaskiltákn" xfId="6" builtinId="3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66FF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US_RIKS/Innkaup/&#218;tbo&#240;sm&#225;l/Utbod%20innkaupadeildar/2018/14356%20-%20Rammasamningur%20um%20St&#253;rib&#250;na&#240;%20umfer&#240;arlj&#243;sa/Undirb&#250;ningur/Matsb&#243;k%2014356%20-%20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boðsblað"/>
      <sheetName val="Listar"/>
      <sheetName val="Verðbil og magn"/>
      <sheetName val="Birgir 1"/>
      <sheetName val="Birgir 2"/>
      <sheetName val="Birgir 3"/>
      <sheetName val="Birgir 4"/>
      <sheetName val="Birgir 5"/>
      <sheetName val="Samanburður"/>
    </sheetNames>
    <sheetDataSet>
      <sheetData sheetId="0"/>
      <sheetData sheetId="1">
        <row r="2">
          <cell r="B2" t="str">
            <v>Já</v>
          </cell>
        </row>
        <row r="3">
          <cell r="B3" t="str">
            <v>Nei</v>
          </cell>
          <cell r="D3" t="str">
            <v>EUR</v>
          </cell>
        </row>
        <row r="4">
          <cell r="D4" t="str">
            <v>USD</v>
          </cell>
        </row>
        <row r="5">
          <cell r="D5" t="str">
            <v>GBP</v>
          </cell>
        </row>
        <row r="6">
          <cell r="D6" t="str">
            <v>DKK</v>
          </cell>
        </row>
        <row r="7">
          <cell r="D7" t="str">
            <v>SEK</v>
          </cell>
        </row>
        <row r="8">
          <cell r="D8" t="str">
            <v>NOK</v>
          </cell>
        </row>
        <row r="9">
          <cell r="D9" t="str">
            <v>CAD</v>
          </cell>
        </row>
        <row r="10">
          <cell r="D10" t="str">
            <v>CHF</v>
          </cell>
        </row>
        <row r="11">
          <cell r="D11" t="str">
            <v>JPY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dlabanki.is/hagtolur/opinber-gengisskranin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ð2"/>
  <dimension ref="B2:D11"/>
  <sheetViews>
    <sheetView workbookViewId="0">
      <selection activeCell="E13" sqref="E13"/>
    </sheetView>
  </sheetViews>
  <sheetFormatPr defaultRowHeight="15" x14ac:dyDescent="0.25"/>
  <sheetData>
    <row r="2" spans="2:4" x14ac:dyDescent="0.25">
      <c r="B2" t="s">
        <v>7</v>
      </c>
    </row>
    <row r="3" spans="2:4" x14ac:dyDescent="0.25">
      <c r="B3" t="s">
        <v>8</v>
      </c>
      <c r="D3" t="s">
        <v>9</v>
      </c>
    </row>
    <row r="4" spans="2:4" x14ac:dyDescent="0.25">
      <c r="D4" t="s">
        <v>10</v>
      </c>
    </row>
    <row r="5" spans="2:4" x14ac:dyDescent="0.25">
      <c r="D5" t="s">
        <v>11</v>
      </c>
    </row>
    <row r="6" spans="2:4" x14ac:dyDescent="0.25">
      <c r="D6" t="s">
        <v>12</v>
      </c>
    </row>
    <row r="7" spans="2:4" x14ac:dyDescent="0.25">
      <c r="D7" t="s">
        <v>13</v>
      </c>
    </row>
    <row r="8" spans="2:4" x14ac:dyDescent="0.25">
      <c r="D8" t="s">
        <v>14</v>
      </c>
    </row>
    <row r="9" spans="2:4" x14ac:dyDescent="0.25">
      <c r="D9" t="s">
        <v>15</v>
      </c>
    </row>
    <row r="10" spans="2:4" x14ac:dyDescent="0.25">
      <c r="D10" t="s">
        <v>16</v>
      </c>
    </row>
    <row r="11" spans="2:4" x14ac:dyDescent="0.25">
      <c r="D1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ð1"/>
  <dimension ref="B1:K34"/>
  <sheetViews>
    <sheetView showGridLines="0" zoomScaleNormal="100" workbookViewId="0">
      <selection activeCell="H23" sqref="H23"/>
    </sheetView>
  </sheetViews>
  <sheetFormatPr defaultColWidth="9.140625" defaultRowHeight="14.25" x14ac:dyDescent="0.2"/>
  <cols>
    <col min="1" max="1" width="9.140625" style="1"/>
    <col min="2" max="2" width="4.28515625" style="1" customWidth="1"/>
    <col min="3" max="3" width="25.85546875" style="1" customWidth="1"/>
    <col min="4" max="4" width="9.140625" style="1"/>
    <col min="5" max="5" width="3.42578125" style="1" bestFit="1" customWidth="1"/>
    <col min="6" max="7" width="11.42578125" style="1" customWidth="1"/>
    <col min="8" max="8" width="13.28515625" style="1" customWidth="1"/>
    <col min="9" max="9" width="11.42578125" style="1" customWidth="1"/>
    <col min="10" max="10" width="17" style="1" customWidth="1"/>
    <col min="11" max="16384" width="9.140625" style="1"/>
  </cols>
  <sheetData>
    <row r="1" spans="2:11" ht="15" thickBot="1" x14ac:dyDescent="0.25"/>
    <row r="2" spans="2:11" ht="15" customHeight="1" x14ac:dyDescent="0.2">
      <c r="B2" s="92" t="s">
        <v>83</v>
      </c>
      <c r="C2" s="93"/>
      <c r="D2" s="93"/>
      <c r="E2" s="93"/>
      <c r="F2" s="93"/>
      <c r="G2" s="93"/>
      <c r="H2" s="93"/>
      <c r="I2" s="93"/>
      <c r="J2" s="94"/>
    </row>
    <row r="3" spans="2:11" x14ac:dyDescent="0.2">
      <c r="B3" s="95"/>
      <c r="C3" s="96"/>
      <c r="D3" s="96"/>
      <c r="E3" s="96"/>
      <c r="F3" s="96"/>
      <c r="G3" s="96"/>
      <c r="H3" s="96"/>
      <c r="I3" s="96"/>
      <c r="J3" s="97"/>
    </row>
    <row r="4" spans="2:11" ht="19.5" customHeight="1" thickBot="1" x14ac:dyDescent="0.25">
      <c r="B4" s="98"/>
      <c r="C4" s="99"/>
      <c r="D4" s="99"/>
      <c r="E4" s="99"/>
      <c r="F4" s="99"/>
      <c r="G4" s="99"/>
      <c r="H4" s="99"/>
      <c r="I4" s="99"/>
      <c r="J4" s="100"/>
    </row>
    <row r="5" spans="2:11" ht="15" thickBot="1" x14ac:dyDescent="0.25">
      <c r="C5" s="2"/>
      <c r="D5" s="3"/>
    </row>
    <row r="6" spans="2:11" ht="18" customHeight="1" x14ac:dyDescent="0.2">
      <c r="B6" s="101" t="s">
        <v>22</v>
      </c>
      <c r="C6" s="102"/>
      <c r="D6" s="102"/>
      <c r="E6" s="102"/>
      <c r="F6" s="102"/>
      <c r="G6" s="102"/>
      <c r="H6" s="102"/>
      <c r="I6" s="102"/>
      <c r="J6" s="103"/>
    </row>
    <row r="7" spans="2:11" ht="18" customHeight="1" thickBot="1" x14ac:dyDescent="0.25">
      <c r="B7" s="104"/>
      <c r="C7" s="105"/>
      <c r="D7" s="105"/>
      <c r="E7" s="105"/>
      <c r="F7" s="105"/>
      <c r="G7" s="105"/>
      <c r="H7" s="105"/>
      <c r="I7" s="105"/>
      <c r="J7" s="106"/>
    </row>
    <row r="8" spans="2:11" x14ac:dyDescent="0.2">
      <c r="C8" s="9" t="s">
        <v>23</v>
      </c>
      <c r="D8" s="9"/>
      <c r="E8" s="9"/>
      <c r="F8" s="9"/>
      <c r="G8" s="9"/>
      <c r="H8" s="9"/>
      <c r="I8" s="9"/>
      <c r="J8" s="9"/>
    </row>
    <row r="9" spans="2:11" ht="15" x14ac:dyDescent="0.25">
      <c r="C9" s="2"/>
      <c r="D9" s="3"/>
      <c r="F9" s="91" t="s">
        <v>68</v>
      </c>
      <c r="G9" s="91"/>
      <c r="H9" s="27"/>
      <c r="I9" s="91" t="s">
        <v>67</v>
      </c>
      <c r="J9" s="91"/>
      <c r="K9" s="26"/>
    </row>
    <row r="10" spans="2:11" ht="15" customHeight="1" thickBot="1" x14ac:dyDescent="0.25">
      <c r="B10" s="89" t="s">
        <v>20</v>
      </c>
      <c r="C10" s="89"/>
      <c r="D10" s="89"/>
      <c r="F10" s="90">
        <f>Tilboðsskrá!H10</f>
        <v>0</v>
      </c>
      <c r="G10" s="90"/>
      <c r="H10" s="85"/>
      <c r="I10" s="90">
        <f>Tilboðsskrá!I10</f>
        <v>0</v>
      </c>
      <c r="J10" s="90"/>
    </row>
    <row r="11" spans="2:11" ht="15" customHeight="1" thickTop="1" thickBot="1" x14ac:dyDescent="0.25">
      <c r="B11" s="89" t="s">
        <v>21</v>
      </c>
      <c r="C11" s="89"/>
      <c r="D11" s="89"/>
      <c r="F11" s="90">
        <f>Tilboðsskrá!H15</f>
        <v>0</v>
      </c>
      <c r="G11" s="90"/>
      <c r="H11" s="85"/>
      <c r="I11" s="90">
        <f>Tilboðsskrá!I15</f>
        <v>0</v>
      </c>
      <c r="J11" s="90"/>
    </row>
    <row r="12" spans="2:11" ht="18.75" customHeight="1" thickTop="1" thickBot="1" x14ac:dyDescent="0.25">
      <c r="B12" s="89" t="s">
        <v>36</v>
      </c>
      <c r="C12" s="89"/>
      <c r="D12" s="89"/>
      <c r="F12" s="90">
        <f>Tilboðsskrá!H19</f>
        <v>0</v>
      </c>
      <c r="G12" s="90"/>
      <c r="H12" s="85"/>
      <c r="I12" s="90">
        <f>Tilboðsskrá!I19</f>
        <v>0</v>
      </c>
      <c r="J12" s="90"/>
    </row>
    <row r="13" spans="2:11" ht="15.75" thickTop="1" thickBot="1" x14ac:dyDescent="0.25">
      <c r="B13" s="89" t="s">
        <v>37</v>
      </c>
      <c r="C13" s="89"/>
      <c r="D13" s="89"/>
      <c r="F13" s="90">
        <f>Tilboðsskrá!H21</f>
        <v>0</v>
      </c>
      <c r="G13" s="90"/>
      <c r="H13" s="85"/>
      <c r="I13" s="90">
        <f>Tilboðsskrá!I21</f>
        <v>0</v>
      </c>
      <c r="J13" s="90"/>
    </row>
    <row r="14" spans="2:11" ht="15.75" thickTop="1" thickBot="1" x14ac:dyDescent="0.25">
      <c r="B14" s="89" t="s">
        <v>38</v>
      </c>
      <c r="C14" s="89"/>
      <c r="D14" s="89"/>
      <c r="E14" s="14"/>
      <c r="F14" s="90">
        <f>Tilboðsskrá!H25</f>
        <v>0</v>
      </c>
      <c r="G14" s="90"/>
      <c r="H14" s="86"/>
      <c r="I14" s="90">
        <f>Tilboðsskrá!I25</f>
        <v>0</v>
      </c>
      <c r="J14" s="90"/>
    </row>
    <row r="15" spans="2:11" ht="15.75" thickTop="1" thickBot="1" x14ac:dyDescent="0.25">
      <c r="B15" s="89" t="s">
        <v>39</v>
      </c>
      <c r="C15" s="89"/>
      <c r="D15" s="89"/>
      <c r="E15" s="14"/>
      <c r="F15" s="90">
        <f>Tilboðsskrá!H31</f>
        <v>0</v>
      </c>
      <c r="G15" s="90"/>
      <c r="H15" s="86"/>
      <c r="I15" s="90">
        <f>Tilboðsskrá!I31</f>
        <v>0</v>
      </c>
      <c r="J15" s="90"/>
    </row>
    <row r="16" spans="2:11" ht="15.75" thickTop="1" thickBot="1" x14ac:dyDescent="0.25">
      <c r="B16" s="89" t="s">
        <v>40</v>
      </c>
      <c r="C16" s="89"/>
      <c r="D16" s="89"/>
      <c r="E16" s="14"/>
      <c r="F16" s="90">
        <f>Tilboðsskrá!H37</f>
        <v>0</v>
      </c>
      <c r="G16" s="90"/>
      <c r="H16" s="86"/>
      <c r="I16" s="90">
        <f>Tilboðsskrá!I37</f>
        <v>0</v>
      </c>
      <c r="J16" s="90"/>
    </row>
    <row r="17" spans="2:10" ht="15.75" thickTop="1" thickBot="1" x14ac:dyDescent="0.25">
      <c r="B17" s="89" t="s">
        <v>41</v>
      </c>
      <c r="C17" s="89"/>
      <c r="D17" s="89"/>
      <c r="E17" s="14"/>
      <c r="F17" s="90">
        <f>Tilboðsskrá!H43</f>
        <v>0</v>
      </c>
      <c r="G17" s="90"/>
      <c r="H17" s="86"/>
      <c r="I17" s="90">
        <f>Tilboðsskrá!I43</f>
        <v>0</v>
      </c>
      <c r="J17" s="90"/>
    </row>
    <row r="18" spans="2:10" ht="15.75" thickTop="1" thickBot="1" x14ac:dyDescent="0.25">
      <c r="B18" s="89" t="s">
        <v>42</v>
      </c>
      <c r="C18" s="89"/>
      <c r="D18" s="89"/>
      <c r="E18" s="14"/>
      <c r="F18" s="90">
        <f>Tilboðsskrá!H46</f>
        <v>0</v>
      </c>
      <c r="G18" s="90"/>
      <c r="H18" s="86"/>
      <c r="I18" s="90">
        <f>Tilboðsskrá!I46</f>
        <v>0</v>
      </c>
      <c r="J18" s="90"/>
    </row>
    <row r="19" spans="2:10" ht="15" thickTop="1" x14ac:dyDescent="0.2">
      <c r="B19" s="15"/>
      <c r="C19" s="15"/>
      <c r="D19" s="15"/>
      <c r="E19" s="14"/>
      <c r="F19" s="14"/>
      <c r="G19" s="14"/>
      <c r="H19" s="14"/>
    </row>
    <row r="20" spans="2:10" x14ac:dyDescent="0.2">
      <c r="B20" s="15"/>
      <c r="C20" s="15"/>
      <c r="D20" s="15"/>
      <c r="E20" s="14"/>
      <c r="F20" s="14"/>
      <c r="G20" s="14"/>
      <c r="H20" s="14"/>
    </row>
    <row r="21" spans="2:10" x14ac:dyDescent="0.2">
      <c r="C21" s="4" t="s">
        <v>82</v>
      </c>
    </row>
    <row r="22" spans="2:10" x14ac:dyDescent="0.2">
      <c r="C22" s="4"/>
    </row>
    <row r="23" spans="2:10" ht="15" x14ac:dyDescent="0.25">
      <c r="C23" s="36" t="s">
        <v>71</v>
      </c>
      <c r="D23" s="68"/>
      <c r="E23" s="67" t="s">
        <v>19</v>
      </c>
      <c r="F23" s="8"/>
      <c r="G23" s="66" t="s">
        <v>70</v>
      </c>
      <c r="H23" s="7" t="s">
        <v>69</v>
      </c>
    </row>
    <row r="24" spans="2:10" ht="15" x14ac:dyDescent="0.2">
      <c r="C24" s="36"/>
      <c r="D24" s="3"/>
      <c r="E24" s="6"/>
      <c r="F24" s="64"/>
      <c r="H24" s="65"/>
    </row>
    <row r="25" spans="2:10" ht="15" x14ac:dyDescent="0.25">
      <c r="C25" s="12" t="s">
        <v>24</v>
      </c>
      <c r="D25" s="5"/>
      <c r="E25" s="5"/>
      <c r="F25" s="5"/>
      <c r="G25" s="5"/>
    </row>
    <row r="26" spans="2:10" ht="15" thickBot="1" x14ac:dyDescent="0.25"/>
    <row r="27" spans="2:10" ht="39.6" customHeight="1" thickBot="1" x14ac:dyDescent="0.25">
      <c r="C27" s="10" t="s">
        <v>0</v>
      </c>
      <c r="D27" s="107"/>
      <c r="E27" s="108"/>
      <c r="F27" s="108"/>
      <c r="G27" s="108"/>
      <c r="H27" s="108"/>
      <c r="I27" s="108"/>
      <c r="J27" s="109"/>
    </row>
    <row r="28" spans="2:10" ht="39.6" customHeight="1" thickBot="1" x14ac:dyDescent="0.25">
      <c r="C28" s="11" t="s">
        <v>1</v>
      </c>
      <c r="D28" s="107"/>
      <c r="E28" s="108"/>
      <c r="F28" s="108"/>
      <c r="G28" s="108"/>
      <c r="H28" s="108"/>
      <c r="I28" s="108"/>
      <c r="J28" s="109"/>
    </row>
    <row r="29" spans="2:10" ht="39.6" customHeight="1" thickBot="1" x14ac:dyDescent="0.25">
      <c r="C29" s="11" t="s">
        <v>2</v>
      </c>
      <c r="D29" s="107"/>
      <c r="E29" s="108"/>
      <c r="F29" s="108"/>
      <c r="G29" s="108"/>
      <c r="H29" s="108"/>
      <c r="I29" s="108"/>
      <c r="J29" s="109"/>
    </row>
    <row r="30" spans="2:10" ht="39.6" customHeight="1" thickBot="1" x14ac:dyDescent="0.25">
      <c r="C30" s="11" t="s">
        <v>3</v>
      </c>
      <c r="D30" s="107"/>
      <c r="E30" s="108"/>
      <c r="F30" s="108"/>
      <c r="G30" s="108"/>
      <c r="H30" s="108"/>
      <c r="I30" s="108"/>
      <c r="J30" s="109"/>
    </row>
    <row r="31" spans="2:10" ht="39.6" customHeight="1" thickBot="1" x14ac:dyDescent="0.25">
      <c r="C31" s="11" t="s">
        <v>98</v>
      </c>
      <c r="D31" s="107"/>
      <c r="E31" s="108"/>
      <c r="F31" s="108"/>
      <c r="G31" s="108"/>
      <c r="H31" s="108"/>
      <c r="I31" s="108"/>
      <c r="J31" s="109"/>
    </row>
    <row r="32" spans="2:10" ht="39.6" customHeight="1" thickBot="1" x14ac:dyDescent="0.25">
      <c r="C32" s="11" t="s">
        <v>4</v>
      </c>
      <c r="D32" s="107"/>
      <c r="E32" s="108"/>
      <c r="F32" s="108"/>
      <c r="G32" s="108"/>
      <c r="H32" s="108"/>
      <c r="I32" s="108"/>
      <c r="J32" s="109"/>
    </row>
    <row r="33" spans="3:10" ht="39.6" customHeight="1" thickBot="1" x14ac:dyDescent="0.25">
      <c r="C33" s="11" t="s">
        <v>5</v>
      </c>
      <c r="D33" s="107"/>
      <c r="E33" s="108"/>
      <c r="F33" s="108"/>
      <c r="G33" s="108"/>
      <c r="H33" s="108"/>
      <c r="I33" s="108"/>
      <c r="J33" s="109"/>
    </row>
    <row r="34" spans="3:10" ht="39.6" customHeight="1" thickBot="1" x14ac:dyDescent="0.25">
      <c r="C34" s="11" t="s">
        <v>6</v>
      </c>
      <c r="D34" s="107"/>
      <c r="E34" s="108"/>
      <c r="F34" s="108"/>
      <c r="G34" s="108"/>
      <c r="H34" s="108"/>
      <c r="I34" s="108"/>
      <c r="J34" s="109"/>
    </row>
  </sheetData>
  <mergeCells count="39">
    <mergeCell ref="D29:J29"/>
    <mergeCell ref="D28:J28"/>
    <mergeCell ref="D27:J27"/>
    <mergeCell ref="B10:D10"/>
    <mergeCell ref="B11:D11"/>
    <mergeCell ref="B12:D12"/>
    <mergeCell ref="B13:D13"/>
    <mergeCell ref="B14:D14"/>
    <mergeCell ref="F17:G17"/>
    <mergeCell ref="F18:G18"/>
    <mergeCell ref="B15:D15"/>
    <mergeCell ref="F15:G15"/>
    <mergeCell ref="F16:G16"/>
    <mergeCell ref="I15:J15"/>
    <mergeCell ref="I16:J16"/>
    <mergeCell ref="I17:J17"/>
    <mergeCell ref="D34:J34"/>
    <mergeCell ref="D33:J33"/>
    <mergeCell ref="D32:J32"/>
    <mergeCell ref="D31:J31"/>
    <mergeCell ref="D30:J30"/>
    <mergeCell ref="B2:J4"/>
    <mergeCell ref="F9:G9"/>
    <mergeCell ref="F12:G12"/>
    <mergeCell ref="F13:G13"/>
    <mergeCell ref="F14:G14"/>
    <mergeCell ref="B6:J7"/>
    <mergeCell ref="I18:J18"/>
    <mergeCell ref="I9:J9"/>
    <mergeCell ref="I10:J10"/>
    <mergeCell ref="I11:J11"/>
    <mergeCell ref="I12:J12"/>
    <mergeCell ref="I13:J13"/>
    <mergeCell ref="I14:J14"/>
    <mergeCell ref="B16:D16"/>
    <mergeCell ref="B17:D17"/>
    <mergeCell ref="B18:D18"/>
    <mergeCell ref="F10:G10"/>
    <mergeCell ref="F11:G11"/>
  </mergeCells>
  <dataValidations count="3">
    <dataValidation type="list" allowBlank="1" showInputMessage="1" showErrorMessage="1" sqref="G25">
      <formula1>VN</formula1>
    </dataValidation>
    <dataValidation type="list" allowBlank="1" showErrorMessage="1" sqref="D24">
      <formula1>GENGI</formula1>
    </dataValidation>
    <dataValidation type="list" allowBlank="1" sqref="D23">
      <formula1>GENGI</formula1>
    </dataValidation>
  </dataValidations>
  <hyperlinks>
    <hyperlink ref="C25" r:id="rId1"/>
  </hyperlinks>
  <pageMargins left="0.27559055118110237" right="0.38541666666666669" top="0.74803149606299213" bottom="0.39370078740157483" header="0.31496062992125984" footer="0.31496062992125984"/>
  <pageSetup paperSize="9" scale="86" orientation="portrait" r:id="rId2"/>
  <headerFooter>
    <oddHeader xml:space="preserve">&amp;R&amp;"Arial,Bold"Rammasamningur um umferðarljós
Útboð nr. 14356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abSelected="1" topLeftCell="A4" zoomScale="83" zoomScaleNormal="83" workbookViewId="0">
      <selection activeCell="N32" sqref="N32"/>
    </sheetView>
  </sheetViews>
  <sheetFormatPr defaultRowHeight="15" x14ac:dyDescent="0.25"/>
  <cols>
    <col min="1" max="1" width="2.5703125" customWidth="1"/>
    <col min="2" max="2" width="14.85546875" customWidth="1"/>
    <col min="3" max="3" width="94" bestFit="1" customWidth="1"/>
    <col min="4" max="4" width="18.7109375" bestFit="1" customWidth="1"/>
    <col min="5" max="5" width="8.28515625" bestFit="1" customWidth="1"/>
    <col min="6" max="9" width="24.5703125" customWidth="1"/>
  </cols>
  <sheetData>
    <row r="1" spans="2:9" ht="15.75" thickBot="1" x14ac:dyDescent="0.3"/>
    <row r="2" spans="2:9" ht="30.75" customHeight="1" x14ac:dyDescent="0.25">
      <c r="B2" s="110" t="s">
        <v>135</v>
      </c>
      <c r="C2" s="111"/>
      <c r="D2" s="111"/>
      <c r="E2" s="111"/>
      <c r="F2" s="111"/>
      <c r="G2" s="111"/>
      <c r="H2" s="111"/>
      <c r="I2" s="112"/>
    </row>
    <row r="3" spans="2:9" ht="36" customHeight="1" thickBot="1" x14ac:dyDescent="0.3">
      <c r="B3" s="113"/>
      <c r="C3" s="114"/>
      <c r="D3" s="114"/>
      <c r="E3" s="114"/>
      <c r="F3" s="114"/>
      <c r="G3" s="114"/>
      <c r="H3" s="114"/>
      <c r="I3" s="115"/>
    </row>
    <row r="4" spans="2:9" ht="32.25" thickBot="1" x14ac:dyDescent="0.3">
      <c r="B4" s="20" t="s">
        <v>101</v>
      </c>
      <c r="C4" s="20" t="s">
        <v>18</v>
      </c>
      <c r="D4" s="20" t="s">
        <v>32</v>
      </c>
      <c r="E4" s="20" t="s">
        <v>99</v>
      </c>
      <c r="F4" s="69" t="s">
        <v>80</v>
      </c>
      <c r="G4" s="69" t="s">
        <v>81</v>
      </c>
      <c r="H4" s="21" t="s">
        <v>33</v>
      </c>
      <c r="I4" s="20" t="s">
        <v>34</v>
      </c>
    </row>
    <row r="5" spans="2:9" ht="15" customHeight="1" x14ac:dyDescent="0.25">
      <c r="B5" s="22" t="s">
        <v>102</v>
      </c>
      <c r="C5" s="23" t="s">
        <v>28</v>
      </c>
      <c r="D5" s="74">
        <v>32</v>
      </c>
      <c r="E5" s="87" t="s">
        <v>100</v>
      </c>
      <c r="F5" s="70"/>
      <c r="G5" s="70"/>
      <c r="H5" s="70">
        <f>D5*F5</f>
        <v>0</v>
      </c>
      <c r="I5" s="70">
        <f>D5*G5</f>
        <v>0</v>
      </c>
    </row>
    <row r="6" spans="2:9" ht="15" customHeight="1" x14ac:dyDescent="0.25">
      <c r="B6" s="24" t="s">
        <v>103</v>
      </c>
      <c r="C6" s="16" t="s">
        <v>29</v>
      </c>
      <c r="D6" s="75">
        <v>15</v>
      </c>
      <c r="E6" s="87" t="s">
        <v>100</v>
      </c>
      <c r="F6" s="70"/>
      <c r="G6" s="70"/>
      <c r="H6" s="70">
        <f>D6*F6</f>
        <v>0</v>
      </c>
      <c r="I6" s="70">
        <f>D6*G6</f>
        <v>0</v>
      </c>
    </row>
    <row r="7" spans="2:9" ht="15" customHeight="1" x14ac:dyDescent="0.25">
      <c r="B7" s="24" t="s">
        <v>104</v>
      </c>
      <c r="C7" s="16" t="s">
        <v>30</v>
      </c>
      <c r="D7" s="75">
        <v>15</v>
      </c>
      <c r="E7" s="87" t="s">
        <v>100</v>
      </c>
      <c r="F7" s="70"/>
      <c r="G7" s="70"/>
      <c r="H7" s="70">
        <f>D7*F7</f>
        <v>0</v>
      </c>
      <c r="I7" s="70">
        <f>D7*G7</f>
        <v>0</v>
      </c>
    </row>
    <row r="8" spans="2:9" ht="15.75" customHeight="1" x14ac:dyDescent="0.25">
      <c r="B8" s="24" t="s">
        <v>105</v>
      </c>
      <c r="C8" s="16" t="s">
        <v>31</v>
      </c>
      <c r="D8" s="75">
        <v>10</v>
      </c>
      <c r="E8" s="87" t="s">
        <v>100</v>
      </c>
      <c r="F8" s="70"/>
      <c r="G8" s="70"/>
      <c r="H8" s="70">
        <f>D8*F8</f>
        <v>0</v>
      </c>
      <c r="I8" s="70">
        <f t="shared" ref="I8" si="0">D8*G8</f>
        <v>0</v>
      </c>
    </row>
    <row r="9" spans="2:9" ht="15.75" customHeight="1" x14ac:dyDescent="0.25">
      <c r="B9" s="24" t="s">
        <v>106</v>
      </c>
      <c r="C9" s="16" t="s">
        <v>84</v>
      </c>
      <c r="D9" s="75">
        <v>1</v>
      </c>
      <c r="E9" s="87" t="s">
        <v>100</v>
      </c>
      <c r="F9" s="70"/>
      <c r="G9" s="70"/>
      <c r="H9" s="70">
        <f>D9*F9</f>
        <v>0</v>
      </c>
      <c r="I9" s="70">
        <f t="shared" ref="I9" si="1">D9*G9</f>
        <v>0</v>
      </c>
    </row>
    <row r="10" spans="2:9" ht="15.75" customHeight="1" thickBot="1" x14ac:dyDescent="0.3">
      <c r="B10" s="28"/>
      <c r="C10" s="29"/>
      <c r="D10" s="76"/>
      <c r="E10" s="88"/>
      <c r="G10" s="72" t="s">
        <v>35</v>
      </c>
      <c r="H10" s="80">
        <f>SUM(H5:H9)</f>
        <v>0</v>
      </c>
      <c r="I10" s="80">
        <f>SUM(I5:I9)</f>
        <v>0</v>
      </c>
    </row>
    <row r="11" spans="2:9" ht="15" customHeight="1" x14ac:dyDescent="0.25">
      <c r="B11" s="25" t="s">
        <v>107</v>
      </c>
      <c r="C11" s="17" t="s">
        <v>85</v>
      </c>
      <c r="D11" s="77">
        <v>90</v>
      </c>
      <c r="E11" s="77" t="s">
        <v>100</v>
      </c>
      <c r="F11" s="73"/>
      <c r="G11" s="73"/>
      <c r="H11" s="73">
        <f>F11*D11</f>
        <v>0</v>
      </c>
      <c r="I11" s="73">
        <f>G11*D11</f>
        <v>0</v>
      </c>
    </row>
    <row r="12" spans="2:9" ht="15.75" customHeight="1" x14ac:dyDescent="0.25">
      <c r="B12" s="25" t="s">
        <v>108</v>
      </c>
      <c r="C12" s="18" t="s">
        <v>25</v>
      </c>
      <c r="D12" s="77">
        <v>60</v>
      </c>
      <c r="E12" s="77" t="s">
        <v>100</v>
      </c>
      <c r="F12" s="73"/>
      <c r="G12" s="73"/>
      <c r="H12" s="73">
        <f t="shared" ref="H12:H14" si="2">F12*D12</f>
        <v>0</v>
      </c>
      <c r="I12" s="73">
        <f t="shared" ref="I12:I14" si="3">G12*D12</f>
        <v>0</v>
      </c>
    </row>
    <row r="13" spans="2:9" ht="15.75" customHeight="1" x14ac:dyDescent="0.25">
      <c r="B13" s="25" t="s">
        <v>109</v>
      </c>
      <c r="C13" s="18" t="s">
        <v>86</v>
      </c>
      <c r="D13" s="77">
        <v>70</v>
      </c>
      <c r="E13" s="77" t="s">
        <v>100</v>
      </c>
      <c r="F13" s="73"/>
      <c r="G13" s="73"/>
      <c r="H13" s="73">
        <f t="shared" si="2"/>
        <v>0</v>
      </c>
      <c r="I13" s="73">
        <f t="shared" si="3"/>
        <v>0</v>
      </c>
    </row>
    <row r="14" spans="2:9" ht="15.75" customHeight="1" x14ac:dyDescent="0.25">
      <c r="B14" s="25" t="s">
        <v>110</v>
      </c>
      <c r="C14" s="18" t="s">
        <v>87</v>
      </c>
      <c r="D14" s="77">
        <v>35</v>
      </c>
      <c r="E14" s="77" t="s">
        <v>100</v>
      </c>
      <c r="F14" s="73"/>
      <c r="G14" s="73"/>
      <c r="H14" s="73">
        <f t="shared" si="2"/>
        <v>0</v>
      </c>
      <c r="I14" s="73">
        <f t="shared" si="3"/>
        <v>0</v>
      </c>
    </row>
    <row r="15" spans="2:9" ht="15.75" customHeight="1" thickBot="1" x14ac:dyDescent="0.3">
      <c r="B15" s="28"/>
      <c r="C15" s="29"/>
      <c r="D15" s="76"/>
      <c r="E15" s="88"/>
      <c r="G15" s="72" t="s">
        <v>35</v>
      </c>
      <c r="H15" s="80">
        <f>SUM(H11:H14)</f>
        <v>0</v>
      </c>
      <c r="I15" s="80">
        <f>SUM(I11:I14)</f>
        <v>0</v>
      </c>
    </row>
    <row r="16" spans="2:9" ht="15" customHeight="1" x14ac:dyDescent="0.25">
      <c r="B16" s="24" t="s">
        <v>111</v>
      </c>
      <c r="C16" s="32" t="s">
        <v>43</v>
      </c>
      <c r="D16" s="75">
        <v>192</v>
      </c>
      <c r="E16" s="75" t="s">
        <v>100</v>
      </c>
      <c r="F16" s="71"/>
      <c r="G16" s="70"/>
      <c r="H16" s="70">
        <f>D16*F16</f>
        <v>0</v>
      </c>
      <c r="I16" s="70">
        <f>D16*G16</f>
        <v>0</v>
      </c>
    </row>
    <row r="17" spans="2:9" ht="15" customHeight="1" x14ac:dyDescent="0.25">
      <c r="B17" s="24" t="s">
        <v>112</v>
      </c>
      <c r="C17" s="32" t="s">
        <v>44</v>
      </c>
      <c r="D17" s="75">
        <v>72</v>
      </c>
      <c r="E17" s="87" t="s">
        <v>100</v>
      </c>
      <c r="F17" s="70"/>
      <c r="G17" s="70"/>
      <c r="H17" s="70">
        <f>D17*F17</f>
        <v>0</v>
      </c>
      <c r="I17" s="70">
        <f>D17*G17</f>
        <v>0</v>
      </c>
    </row>
    <row r="18" spans="2:9" ht="15.75" customHeight="1" x14ac:dyDescent="0.25">
      <c r="B18" s="24" t="s">
        <v>113</v>
      </c>
      <c r="C18" s="32" t="s">
        <v>45</v>
      </c>
      <c r="D18" s="75">
        <v>38</v>
      </c>
      <c r="E18" s="87" t="s">
        <v>100</v>
      </c>
      <c r="F18" s="70"/>
      <c r="G18" s="70"/>
      <c r="H18" s="70">
        <f t="shared" ref="H18" si="4">D18*F18</f>
        <v>0</v>
      </c>
      <c r="I18" s="70">
        <f t="shared" ref="I18" si="5">D18*G18</f>
        <v>0</v>
      </c>
    </row>
    <row r="19" spans="2:9" ht="15.75" customHeight="1" thickBot="1" x14ac:dyDescent="0.3">
      <c r="B19" s="28"/>
      <c r="C19" s="29"/>
      <c r="D19" s="76"/>
      <c r="E19" s="88"/>
      <c r="G19" s="72" t="s">
        <v>35</v>
      </c>
      <c r="H19" s="80">
        <f>SUM(H16:H18)</f>
        <v>0</v>
      </c>
      <c r="I19" s="80">
        <f>SUM(I16:I18)</f>
        <v>0</v>
      </c>
    </row>
    <row r="20" spans="2:9" x14ac:dyDescent="0.25">
      <c r="B20" s="25" t="s">
        <v>114</v>
      </c>
      <c r="C20" s="33" t="s">
        <v>88</v>
      </c>
      <c r="D20" s="77">
        <v>100</v>
      </c>
      <c r="E20" s="77" t="s">
        <v>100</v>
      </c>
      <c r="F20" s="73"/>
      <c r="G20" s="73"/>
      <c r="H20" s="73">
        <f t="shared" ref="H20" si="6">F20*D20</f>
        <v>0</v>
      </c>
      <c r="I20" s="73">
        <f t="shared" ref="I20" si="7">G20*D20</f>
        <v>0</v>
      </c>
    </row>
    <row r="21" spans="2:9" ht="15.75" thickBot="1" x14ac:dyDescent="0.3">
      <c r="B21" s="28"/>
      <c r="C21" s="29"/>
      <c r="D21" s="76"/>
      <c r="E21" s="88" t="s">
        <v>100</v>
      </c>
      <c r="G21" s="72" t="s">
        <v>35</v>
      </c>
      <c r="H21" s="80">
        <f>SUM(H20)</f>
        <v>0</v>
      </c>
      <c r="I21" s="80">
        <f>SUM(I20)</f>
        <v>0</v>
      </c>
    </row>
    <row r="22" spans="2:9" x14ac:dyDescent="0.25">
      <c r="B22" s="24" t="s">
        <v>115</v>
      </c>
      <c r="C22" s="32" t="s">
        <v>136</v>
      </c>
      <c r="D22" s="75">
        <v>4</v>
      </c>
      <c r="E22" s="75" t="s">
        <v>100</v>
      </c>
      <c r="F22" s="71"/>
      <c r="G22" s="70"/>
      <c r="H22" s="70">
        <f>D22*F22</f>
        <v>0</v>
      </c>
      <c r="I22" s="70">
        <f>D22*G22</f>
        <v>0</v>
      </c>
    </row>
    <row r="23" spans="2:9" x14ac:dyDescent="0.25">
      <c r="B23" s="24" t="s">
        <v>116</v>
      </c>
      <c r="C23" s="32" t="s">
        <v>137</v>
      </c>
      <c r="D23" s="75">
        <v>8</v>
      </c>
      <c r="E23" s="87" t="s">
        <v>100</v>
      </c>
      <c r="F23" s="70"/>
      <c r="G23" s="70"/>
      <c r="H23" s="70">
        <f>D23*F23</f>
        <v>0</v>
      </c>
      <c r="I23" s="70">
        <f>D23*G23</f>
        <v>0</v>
      </c>
    </row>
    <row r="24" spans="2:9" x14ac:dyDescent="0.25">
      <c r="B24" s="24" t="s">
        <v>117</v>
      </c>
      <c r="C24" s="32" t="s">
        <v>138</v>
      </c>
      <c r="D24" s="75">
        <v>4</v>
      </c>
      <c r="E24" s="87" t="s">
        <v>100</v>
      </c>
      <c r="F24" s="70"/>
      <c r="G24" s="70"/>
      <c r="H24" s="70">
        <f t="shared" ref="H24" si="8">D24*F24</f>
        <v>0</v>
      </c>
      <c r="I24" s="70">
        <f t="shared" ref="I24" si="9">D24*G24</f>
        <v>0</v>
      </c>
    </row>
    <row r="25" spans="2:9" ht="15.75" thickBot="1" x14ac:dyDescent="0.3">
      <c r="B25" s="28"/>
      <c r="C25" s="29"/>
      <c r="D25" s="76"/>
      <c r="E25" s="88"/>
      <c r="G25" s="72" t="s">
        <v>35</v>
      </c>
      <c r="H25" s="80">
        <f>SUM(H22:H24)</f>
        <v>0</v>
      </c>
      <c r="I25" s="80">
        <f>SUM(I22:I24)</f>
        <v>0</v>
      </c>
    </row>
    <row r="26" spans="2:9" ht="15" customHeight="1" x14ac:dyDescent="0.25">
      <c r="B26" s="25" t="s">
        <v>118</v>
      </c>
      <c r="C26" s="17" t="s">
        <v>72</v>
      </c>
      <c r="D26" s="77">
        <v>80</v>
      </c>
      <c r="E26" s="77" t="s">
        <v>100</v>
      </c>
      <c r="F26" s="73"/>
      <c r="G26" s="73"/>
      <c r="H26" s="73">
        <f t="shared" ref="H26:H30" si="10">F26*D26</f>
        <v>0</v>
      </c>
      <c r="I26" s="73">
        <f t="shared" ref="I26:I30" si="11">G26*D26</f>
        <v>0</v>
      </c>
    </row>
    <row r="27" spans="2:9" ht="15" customHeight="1" x14ac:dyDescent="0.25">
      <c r="B27" s="25" t="s">
        <v>119</v>
      </c>
      <c r="C27" s="17" t="s">
        <v>89</v>
      </c>
      <c r="D27" s="77">
        <v>80</v>
      </c>
      <c r="E27" s="77" t="s">
        <v>100</v>
      </c>
      <c r="F27" s="73"/>
      <c r="G27" s="73"/>
      <c r="H27" s="73">
        <f t="shared" si="10"/>
        <v>0</v>
      </c>
      <c r="I27" s="73">
        <f t="shared" si="11"/>
        <v>0</v>
      </c>
    </row>
    <row r="28" spans="2:9" ht="15" customHeight="1" x14ac:dyDescent="0.25">
      <c r="B28" s="25" t="s">
        <v>120</v>
      </c>
      <c r="C28" s="17" t="s">
        <v>90</v>
      </c>
      <c r="D28" s="77">
        <v>10</v>
      </c>
      <c r="E28" s="77" t="s">
        <v>100</v>
      </c>
      <c r="F28" s="73"/>
      <c r="G28" s="73"/>
      <c r="H28" s="73">
        <f t="shared" si="10"/>
        <v>0</v>
      </c>
      <c r="I28" s="73">
        <f t="shared" si="11"/>
        <v>0</v>
      </c>
    </row>
    <row r="29" spans="2:9" ht="15.75" customHeight="1" x14ac:dyDescent="0.25">
      <c r="B29" s="25" t="s">
        <v>121</v>
      </c>
      <c r="C29" s="17" t="s">
        <v>73</v>
      </c>
      <c r="D29" s="77">
        <v>40</v>
      </c>
      <c r="E29" s="77" t="s">
        <v>100</v>
      </c>
      <c r="F29" s="73"/>
      <c r="G29" s="73"/>
      <c r="H29" s="73">
        <f t="shared" si="10"/>
        <v>0</v>
      </c>
      <c r="I29" s="73">
        <f t="shared" si="11"/>
        <v>0</v>
      </c>
    </row>
    <row r="30" spans="2:9" ht="15.75" customHeight="1" x14ac:dyDescent="0.25">
      <c r="B30" s="25" t="s">
        <v>122</v>
      </c>
      <c r="C30" s="17" t="s">
        <v>91</v>
      </c>
      <c r="D30" s="77">
        <v>60</v>
      </c>
      <c r="E30" s="77" t="s">
        <v>100</v>
      </c>
      <c r="F30" s="73"/>
      <c r="G30" s="73"/>
      <c r="H30" s="73">
        <f t="shared" si="10"/>
        <v>0</v>
      </c>
      <c r="I30" s="73">
        <f t="shared" si="11"/>
        <v>0</v>
      </c>
    </row>
    <row r="31" spans="2:9" ht="15.75" customHeight="1" thickBot="1" x14ac:dyDescent="0.3">
      <c r="B31" s="28"/>
      <c r="C31" s="29"/>
      <c r="D31" s="76"/>
      <c r="E31" s="88"/>
      <c r="G31" s="72" t="s">
        <v>35</v>
      </c>
      <c r="H31" s="80">
        <f>SUM(H26:H30)</f>
        <v>0</v>
      </c>
      <c r="I31" s="80">
        <f>SUM(I26:I30)</f>
        <v>0</v>
      </c>
    </row>
    <row r="32" spans="2:9" ht="15" customHeight="1" x14ac:dyDescent="0.25">
      <c r="B32" s="24" t="s">
        <v>123</v>
      </c>
      <c r="C32" s="32" t="s">
        <v>74</v>
      </c>
      <c r="D32" s="75">
        <v>40</v>
      </c>
      <c r="E32" s="75" t="s">
        <v>100</v>
      </c>
      <c r="F32" s="71"/>
      <c r="G32" s="70"/>
      <c r="H32" s="70">
        <f>D32*F32</f>
        <v>0</v>
      </c>
      <c r="I32" s="70">
        <f>D32*G32</f>
        <v>0</v>
      </c>
    </row>
    <row r="33" spans="2:9" ht="15" customHeight="1" x14ac:dyDescent="0.25">
      <c r="B33" s="24" t="s">
        <v>124</v>
      </c>
      <c r="C33" s="32" t="s">
        <v>92</v>
      </c>
      <c r="D33" s="75">
        <v>40</v>
      </c>
      <c r="E33" s="87" t="s">
        <v>100</v>
      </c>
      <c r="F33" s="70"/>
      <c r="G33" s="70"/>
      <c r="H33" s="70">
        <f>D33*F33</f>
        <v>0</v>
      </c>
      <c r="I33" s="70">
        <f>D33*G33</f>
        <v>0</v>
      </c>
    </row>
    <row r="34" spans="2:9" ht="15" customHeight="1" x14ac:dyDescent="0.25">
      <c r="B34" s="24" t="s">
        <v>125</v>
      </c>
      <c r="C34" s="32" t="s">
        <v>93</v>
      </c>
      <c r="D34" s="75">
        <v>10</v>
      </c>
      <c r="E34" s="87" t="s">
        <v>100</v>
      </c>
      <c r="F34" s="70"/>
      <c r="G34" s="70"/>
      <c r="H34" s="70">
        <f t="shared" ref="H34:H35" si="12">D34*F34</f>
        <v>0</v>
      </c>
      <c r="I34" s="70">
        <f t="shared" ref="I34:I35" si="13">D34*G34</f>
        <v>0</v>
      </c>
    </row>
    <row r="35" spans="2:9" ht="15" customHeight="1" x14ac:dyDescent="0.25">
      <c r="B35" s="24" t="s">
        <v>126</v>
      </c>
      <c r="C35" s="32" t="s">
        <v>75</v>
      </c>
      <c r="D35" s="75">
        <v>20</v>
      </c>
      <c r="E35" s="87" t="s">
        <v>100</v>
      </c>
      <c r="F35" s="70"/>
      <c r="G35" s="70"/>
      <c r="H35" s="70">
        <f t="shared" si="12"/>
        <v>0</v>
      </c>
      <c r="I35" s="70">
        <f t="shared" si="13"/>
        <v>0</v>
      </c>
    </row>
    <row r="36" spans="2:9" ht="15.75" customHeight="1" x14ac:dyDescent="0.25">
      <c r="B36" s="24" t="s">
        <v>127</v>
      </c>
      <c r="C36" s="32" t="s">
        <v>94</v>
      </c>
      <c r="D36" s="75">
        <v>30</v>
      </c>
      <c r="E36" s="87" t="s">
        <v>100</v>
      </c>
      <c r="F36" s="70"/>
      <c r="G36" s="70"/>
      <c r="H36" s="70">
        <f t="shared" ref="H36" si="14">D36*F36</f>
        <v>0</v>
      </c>
      <c r="I36" s="70">
        <f t="shared" ref="I36" si="15">D36*G36</f>
        <v>0</v>
      </c>
    </row>
    <row r="37" spans="2:9" ht="15.75" customHeight="1" thickBot="1" x14ac:dyDescent="0.3">
      <c r="B37" s="28"/>
      <c r="C37" s="29"/>
      <c r="D37" s="76"/>
      <c r="E37" s="88"/>
      <c r="G37" s="72" t="s">
        <v>35</v>
      </c>
      <c r="H37" s="80">
        <f>SUM(H32:H36)</f>
        <v>0</v>
      </c>
      <c r="I37" s="80">
        <f>SUM(I32:I36)</f>
        <v>0</v>
      </c>
    </row>
    <row r="38" spans="2:9" ht="15" customHeight="1" x14ac:dyDescent="0.25">
      <c r="B38" s="25" t="s">
        <v>128</v>
      </c>
      <c r="C38" s="33" t="s">
        <v>76</v>
      </c>
      <c r="D38" s="77">
        <v>670</v>
      </c>
      <c r="E38" s="77" t="s">
        <v>100</v>
      </c>
      <c r="F38" s="73"/>
      <c r="G38" s="73"/>
      <c r="H38" s="73">
        <f t="shared" ref="H38:H42" si="16">F38*D38</f>
        <v>0</v>
      </c>
      <c r="I38" s="73">
        <f t="shared" ref="I38:I42" si="17">G38*D38</f>
        <v>0</v>
      </c>
    </row>
    <row r="39" spans="2:9" ht="15" customHeight="1" x14ac:dyDescent="0.25">
      <c r="B39" s="25" t="s">
        <v>129</v>
      </c>
      <c r="C39" s="33" t="s">
        <v>95</v>
      </c>
      <c r="D39" s="77">
        <v>700</v>
      </c>
      <c r="E39" s="77" t="s">
        <v>100</v>
      </c>
      <c r="F39" s="73"/>
      <c r="G39" s="73"/>
      <c r="H39" s="73">
        <f t="shared" si="16"/>
        <v>0</v>
      </c>
      <c r="I39" s="73">
        <f t="shared" si="17"/>
        <v>0</v>
      </c>
    </row>
    <row r="40" spans="2:9" ht="15" customHeight="1" x14ac:dyDescent="0.25">
      <c r="B40" s="25" t="s">
        <v>130</v>
      </c>
      <c r="C40" s="33" t="s">
        <v>96</v>
      </c>
      <c r="D40" s="77">
        <v>10</v>
      </c>
      <c r="E40" s="77" t="s">
        <v>100</v>
      </c>
      <c r="F40" s="73"/>
      <c r="G40" s="73"/>
      <c r="H40" s="73">
        <f t="shared" si="16"/>
        <v>0</v>
      </c>
      <c r="I40" s="73">
        <f t="shared" si="17"/>
        <v>0</v>
      </c>
    </row>
    <row r="41" spans="2:9" ht="15" customHeight="1" x14ac:dyDescent="0.25">
      <c r="B41" s="25" t="s">
        <v>131</v>
      </c>
      <c r="C41" s="33" t="s">
        <v>77</v>
      </c>
      <c r="D41" s="77">
        <v>160</v>
      </c>
      <c r="E41" s="77" t="s">
        <v>100</v>
      </c>
      <c r="F41" s="73"/>
      <c r="G41" s="73"/>
      <c r="H41" s="73">
        <f t="shared" si="16"/>
        <v>0</v>
      </c>
      <c r="I41" s="73">
        <f t="shared" si="17"/>
        <v>0</v>
      </c>
    </row>
    <row r="42" spans="2:9" ht="15.75" customHeight="1" x14ac:dyDescent="0.25">
      <c r="B42" s="25" t="s">
        <v>132</v>
      </c>
      <c r="C42" s="33" t="s">
        <v>97</v>
      </c>
      <c r="D42" s="77">
        <v>480</v>
      </c>
      <c r="E42" s="77" t="s">
        <v>100</v>
      </c>
      <c r="F42" s="73"/>
      <c r="G42" s="73"/>
      <c r="H42" s="73">
        <f t="shared" si="16"/>
        <v>0</v>
      </c>
      <c r="I42" s="73">
        <f t="shared" si="17"/>
        <v>0</v>
      </c>
    </row>
    <row r="43" spans="2:9" ht="15.75" customHeight="1" thickBot="1" x14ac:dyDescent="0.3">
      <c r="B43" s="28"/>
      <c r="C43" s="29"/>
      <c r="D43" s="76"/>
      <c r="E43" s="88"/>
      <c r="G43" s="84" t="s">
        <v>35</v>
      </c>
      <c r="H43" s="80">
        <f>SUM(H38:H42)</f>
        <v>0</v>
      </c>
      <c r="I43" s="80">
        <f>SUM(I38:I42)</f>
        <v>0</v>
      </c>
    </row>
    <row r="44" spans="2:9" x14ac:dyDescent="0.25">
      <c r="B44" s="24" t="s">
        <v>133</v>
      </c>
      <c r="C44" s="16" t="s">
        <v>26</v>
      </c>
      <c r="D44" s="75">
        <v>380</v>
      </c>
      <c r="E44" s="75" t="s">
        <v>100</v>
      </c>
      <c r="F44" s="71"/>
      <c r="G44" s="71"/>
      <c r="H44" s="70">
        <f t="shared" ref="H44:H45" si="18">D44*F44</f>
        <v>0</v>
      </c>
      <c r="I44" s="70">
        <f t="shared" ref="I44:I45" si="19">D44*G44</f>
        <v>0</v>
      </c>
    </row>
    <row r="45" spans="2:9" ht="15.75" thickBot="1" x14ac:dyDescent="0.3">
      <c r="B45" s="78" t="s">
        <v>134</v>
      </c>
      <c r="C45" s="34" t="s">
        <v>27</v>
      </c>
      <c r="D45" s="79">
        <v>240</v>
      </c>
      <c r="E45" s="79" t="s">
        <v>100</v>
      </c>
      <c r="F45" s="83"/>
      <c r="G45" s="83"/>
      <c r="H45" s="83">
        <f t="shared" si="18"/>
        <v>0</v>
      </c>
      <c r="I45" s="83">
        <f t="shared" si="19"/>
        <v>0</v>
      </c>
    </row>
    <row r="46" spans="2:9" ht="15.75" thickBot="1" x14ac:dyDescent="0.3">
      <c r="G46" s="81" t="s">
        <v>35</v>
      </c>
      <c r="H46" s="82">
        <f>SUM(H44:H45)</f>
        <v>0</v>
      </c>
      <c r="I46" s="82">
        <f>SUM(I44:I45)</f>
        <v>0</v>
      </c>
    </row>
    <row r="47" spans="2:9" x14ac:dyDescent="0.25">
      <c r="B47" s="19" t="s">
        <v>78</v>
      </c>
    </row>
    <row r="48" spans="2:9" ht="15.75" thickBot="1" x14ac:dyDescent="0.3">
      <c r="B48" s="19" t="s">
        <v>79</v>
      </c>
      <c r="G48" s="30" t="s">
        <v>35</v>
      </c>
      <c r="H48" s="31">
        <f>SUM(H46,H43,H37,H31,H25,H21,H19,H15,H10)</f>
        <v>0</v>
      </c>
      <c r="I48" s="31">
        <f>SUM(I46,I43,I37,I31,I25,I21,I19,I15,I10)</f>
        <v>0</v>
      </c>
    </row>
    <row r="49" ht="15.75" thickTop="1" x14ac:dyDescent="0.25"/>
  </sheetData>
  <mergeCells count="1">
    <mergeCell ref="B2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zoomScaleNormal="100" workbookViewId="0">
      <selection activeCell="I19" sqref="I19"/>
    </sheetView>
  </sheetViews>
  <sheetFormatPr defaultRowHeight="15" x14ac:dyDescent="0.25"/>
  <cols>
    <col min="1" max="1" width="3.28515625" customWidth="1"/>
    <col min="2" max="2" width="6.7109375" bestFit="1" customWidth="1"/>
    <col min="3" max="3" width="12.7109375" bestFit="1" customWidth="1"/>
    <col min="4" max="4" width="20" bestFit="1" customWidth="1"/>
    <col min="5" max="5" width="19.85546875" bestFit="1" customWidth="1"/>
    <col min="6" max="7" width="27.5703125" bestFit="1" customWidth="1"/>
    <col min="8" max="8" width="2" customWidth="1"/>
    <col min="9" max="9" width="41.85546875" style="13" bestFit="1" customWidth="1"/>
    <col min="10" max="10" width="37.85546875" customWidth="1"/>
  </cols>
  <sheetData>
    <row r="1" spans="2:10" ht="15.75" thickBot="1" x14ac:dyDescent="0.3"/>
    <row r="2" spans="2:10" ht="15.75" thickBot="1" x14ac:dyDescent="0.3">
      <c r="D2" s="116" t="s">
        <v>56</v>
      </c>
      <c r="E2" s="117"/>
      <c r="F2" s="117"/>
      <c r="G2" s="118"/>
      <c r="I2" s="61" t="s">
        <v>58</v>
      </c>
    </row>
    <row r="3" spans="2:10" ht="15.75" thickBot="1" x14ac:dyDescent="0.3">
      <c r="C3" s="60" t="s">
        <v>46</v>
      </c>
      <c r="D3" s="41" t="s">
        <v>50</v>
      </c>
      <c r="E3" s="42" t="s">
        <v>51</v>
      </c>
      <c r="F3" s="42" t="s">
        <v>52</v>
      </c>
      <c r="G3" s="43" t="s">
        <v>53</v>
      </c>
    </row>
    <row r="4" spans="2:10" x14ac:dyDescent="0.25">
      <c r="B4" s="19" t="s">
        <v>47</v>
      </c>
      <c r="C4" s="52">
        <v>20</v>
      </c>
      <c r="D4" s="44">
        <v>3300</v>
      </c>
      <c r="E4" s="44">
        <v>2500</v>
      </c>
      <c r="F4" s="44">
        <f>++D4*C4</f>
        <v>66000</v>
      </c>
      <c r="G4" s="44">
        <f>E4*C4</f>
        <v>50000</v>
      </c>
      <c r="I4" s="45">
        <f>G4</f>
        <v>50000</v>
      </c>
    </row>
    <row r="5" spans="2:10" x14ac:dyDescent="0.25">
      <c r="B5" s="19" t="s">
        <v>48</v>
      </c>
      <c r="C5" s="40">
        <v>30</v>
      </c>
      <c r="D5" s="44">
        <v>7000</v>
      </c>
      <c r="E5" s="44">
        <v>5000</v>
      </c>
      <c r="F5" s="44">
        <f t="shared" ref="F5:F6" si="0">++D5*C5</f>
        <v>210000</v>
      </c>
      <c r="G5" s="44">
        <f t="shared" ref="G5:G6" si="1">E5*C5</f>
        <v>150000</v>
      </c>
      <c r="I5" s="45">
        <f>G5</f>
        <v>150000</v>
      </c>
    </row>
    <row r="6" spans="2:10" x14ac:dyDescent="0.25">
      <c r="B6" s="19" t="s">
        <v>49</v>
      </c>
      <c r="C6" s="40">
        <v>40</v>
      </c>
      <c r="D6" s="44">
        <v>15000</v>
      </c>
      <c r="E6" s="44">
        <v>13000</v>
      </c>
      <c r="F6" s="44">
        <f t="shared" si="0"/>
        <v>600000</v>
      </c>
      <c r="G6" s="44">
        <f t="shared" si="1"/>
        <v>520000</v>
      </c>
      <c r="I6" s="45">
        <f>G6</f>
        <v>520000</v>
      </c>
    </row>
    <row r="7" spans="2:10" ht="15.75" thickBot="1" x14ac:dyDescent="0.3">
      <c r="I7" s="63">
        <f>SUM(I4:I6)</f>
        <v>720000</v>
      </c>
    </row>
    <row r="8" spans="2:10" ht="16.5" thickTop="1" thickBot="1" x14ac:dyDescent="0.3"/>
    <row r="9" spans="2:10" ht="15.75" thickBot="1" x14ac:dyDescent="0.3">
      <c r="D9" s="116" t="s">
        <v>57</v>
      </c>
      <c r="E9" s="117"/>
      <c r="F9" s="117"/>
      <c r="G9" s="118"/>
      <c r="I9" s="61" t="s">
        <v>59</v>
      </c>
    </row>
    <row r="10" spans="2:10" ht="15.75" thickBot="1" x14ac:dyDescent="0.3">
      <c r="C10" s="60" t="s">
        <v>46</v>
      </c>
      <c r="D10" s="60" t="s">
        <v>50</v>
      </c>
      <c r="E10" s="60" t="s">
        <v>51</v>
      </c>
      <c r="F10" s="60" t="s">
        <v>52</v>
      </c>
      <c r="G10" s="39" t="s">
        <v>53</v>
      </c>
    </row>
    <row r="11" spans="2:10" x14ac:dyDescent="0.25">
      <c r="B11" s="19" t="s">
        <v>47</v>
      </c>
      <c r="C11" s="52">
        <v>20</v>
      </c>
      <c r="D11" s="44">
        <v>4000</v>
      </c>
      <c r="E11" s="44">
        <v>2000</v>
      </c>
      <c r="F11" s="44">
        <f>++D11*C11</f>
        <v>80000</v>
      </c>
      <c r="G11" s="44">
        <f t="shared" ref="G11" si="2">E11*C11</f>
        <v>40000</v>
      </c>
      <c r="I11" s="45">
        <f>G11</f>
        <v>40000</v>
      </c>
    </row>
    <row r="12" spans="2:10" x14ac:dyDescent="0.25">
      <c r="B12" s="19" t="s">
        <v>48</v>
      </c>
      <c r="C12" s="40">
        <v>30</v>
      </c>
      <c r="D12" s="44"/>
      <c r="E12" s="44"/>
      <c r="F12" s="44"/>
      <c r="G12" s="44"/>
      <c r="I12" s="48">
        <v>180000</v>
      </c>
      <c r="J12" t="s">
        <v>63</v>
      </c>
    </row>
    <row r="13" spans="2:10" x14ac:dyDescent="0.25">
      <c r="B13" s="19" t="s">
        <v>49</v>
      </c>
      <c r="C13" s="40">
        <v>40</v>
      </c>
      <c r="D13" s="44">
        <v>14000</v>
      </c>
      <c r="E13" s="44">
        <v>11000</v>
      </c>
      <c r="F13" s="58">
        <f t="shared" ref="F13" si="3">++D13*C13</f>
        <v>560000</v>
      </c>
      <c r="G13" s="44">
        <f t="shared" ref="G13" si="4">E13*C13</f>
        <v>440000</v>
      </c>
      <c r="I13" s="45">
        <f>G13</f>
        <v>440000</v>
      </c>
    </row>
    <row r="14" spans="2:10" ht="15.75" thickBot="1" x14ac:dyDescent="0.3">
      <c r="I14" s="63">
        <f>SUM(I11:I13)</f>
        <v>660000</v>
      </c>
    </row>
    <row r="15" spans="2:10" ht="16.5" thickTop="1" thickBot="1" x14ac:dyDescent="0.3"/>
    <row r="16" spans="2:10" ht="15.75" thickBot="1" x14ac:dyDescent="0.3">
      <c r="D16" s="116" t="s">
        <v>61</v>
      </c>
      <c r="E16" s="117"/>
      <c r="F16" s="117"/>
      <c r="G16" s="118"/>
      <c r="I16" s="61" t="s">
        <v>60</v>
      </c>
    </row>
    <row r="17" spans="2:10" ht="15.75" thickBot="1" x14ac:dyDescent="0.3">
      <c r="C17" s="60" t="s">
        <v>46</v>
      </c>
      <c r="D17" s="37" t="s">
        <v>50</v>
      </c>
      <c r="E17" s="38" t="s">
        <v>51</v>
      </c>
      <c r="F17" s="38" t="s">
        <v>52</v>
      </c>
      <c r="G17" s="39" t="s">
        <v>53</v>
      </c>
    </row>
    <row r="18" spans="2:10" x14ac:dyDescent="0.25">
      <c r="B18" s="19" t="s">
        <v>47</v>
      </c>
      <c r="C18" s="52">
        <v>20</v>
      </c>
      <c r="D18" s="44">
        <v>3000</v>
      </c>
      <c r="E18" s="44">
        <v>2000</v>
      </c>
      <c r="F18" s="44">
        <f>++D18*C18</f>
        <v>60000</v>
      </c>
      <c r="G18" s="44">
        <f t="shared" ref="G18:G19" si="5">E18*C18</f>
        <v>40000</v>
      </c>
      <c r="I18" s="45">
        <f>G18</f>
        <v>40000</v>
      </c>
    </row>
    <row r="19" spans="2:10" x14ac:dyDescent="0.25">
      <c r="B19" s="19" t="s">
        <v>48</v>
      </c>
      <c r="C19" s="40">
        <v>30</v>
      </c>
      <c r="D19" s="44">
        <v>6000</v>
      </c>
      <c r="E19" s="44">
        <v>4500</v>
      </c>
      <c r="F19" s="49">
        <f t="shared" ref="F19:F20" si="6">++D19*C19</f>
        <v>180000</v>
      </c>
      <c r="G19" s="44">
        <f t="shared" si="5"/>
        <v>135000</v>
      </c>
      <c r="I19" s="45">
        <f>G19</f>
        <v>135000</v>
      </c>
    </row>
    <row r="20" spans="2:10" x14ac:dyDescent="0.25">
      <c r="B20" s="19" t="s">
        <v>49</v>
      </c>
      <c r="C20" s="40">
        <v>40</v>
      </c>
      <c r="D20" s="44"/>
      <c r="E20" s="44"/>
      <c r="F20" s="44">
        <f t="shared" si="6"/>
        <v>0</v>
      </c>
      <c r="G20" s="44">
        <f>++E20*D20</f>
        <v>0</v>
      </c>
      <c r="I20" s="59">
        <v>560000</v>
      </c>
      <c r="J20" t="s">
        <v>64</v>
      </c>
    </row>
    <row r="21" spans="2:10" ht="15.75" thickBot="1" x14ac:dyDescent="0.3">
      <c r="I21" s="63">
        <f>SUM(I18:I20)</f>
        <v>735000</v>
      </c>
    </row>
    <row r="22" spans="2:10" ht="16.5" thickTop="1" thickBot="1" x14ac:dyDescent="0.3">
      <c r="C22" s="60" t="s">
        <v>46</v>
      </c>
      <c r="D22" s="116" t="s">
        <v>65</v>
      </c>
      <c r="E22" s="117"/>
      <c r="F22" s="118"/>
    </row>
    <row r="23" spans="2:10" x14ac:dyDescent="0.25">
      <c r="B23" s="19" t="s">
        <v>47</v>
      </c>
      <c r="C23" s="52">
        <v>20</v>
      </c>
      <c r="D23" s="50">
        <v>3000</v>
      </c>
      <c r="E23" s="51">
        <f>D23*C23</f>
        <v>60000</v>
      </c>
      <c r="F23" s="40" t="s">
        <v>55</v>
      </c>
    </row>
    <row r="24" spans="2:10" x14ac:dyDescent="0.25">
      <c r="B24" s="19" t="s">
        <v>48</v>
      </c>
      <c r="C24" s="40">
        <v>30</v>
      </c>
      <c r="D24" s="35">
        <v>6000</v>
      </c>
      <c r="E24" s="47">
        <f t="shared" ref="E24:E25" si="7">D24*C24</f>
        <v>180000</v>
      </c>
      <c r="F24" s="40" t="s">
        <v>55</v>
      </c>
    </row>
    <row r="25" spans="2:10" x14ac:dyDescent="0.25">
      <c r="B25" s="19" t="s">
        <v>49</v>
      </c>
      <c r="C25" s="40">
        <v>40</v>
      </c>
      <c r="D25" s="35">
        <v>14000</v>
      </c>
      <c r="E25" s="47">
        <f t="shared" si="7"/>
        <v>560000</v>
      </c>
      <c r="F25" s="40" t="s">
        <v>54</v>
      </c>
    </row>
    <row r="26" spans="2:10" ht="15.75" thickBot="1" x14ac:dyDescent="0.3">
      <c r="D26" s="46"/>
      <c r="E26" s="62">
        <f>SUM(E23:E25)</f>
        <v>800000</v>
      </c>
    </row>
    <row r="27" spans="2:10" ht="16.5" thickTop="1" thickBot="1" x14ac:dyDescent="0.3"/>
    <row r="28" spans="2:10" ht="15.75" thickBot="1" x14ac:dyDescent="0.3">
      <c r="C28" s="56">
        <v>660000</v>
      </c>
      <c r="D28" s="119" t="s">
        <v>59</v>
      </c>
      <c r="E28" s="120"/>
      <c r="F28" s="121"/>
      <c r="G28" s="122" t="s">
        <v>62</v>
      </c>
      <c r="H28" s="123"/>
      <c r="I28" s="124"/>
    </row>
    <row r="29" spans="2:10" ht="15.75" thickBot="1" x14ac:dyDescent="0.3">
      <c r="C29" s="57">
        <v>720000</v>
      </c>
      <c r="D29" s="53" t="s">
        <v>58</v>
      </c>
      <c r="E29" s="54"/>
      <c r="F29" s="55"/>
    </row>
    <row r="30" spans="2:10" ht="15.75" thickBot="1" x14ac:dyDescent="0.3">
      <c r="C30" s="57">
        <v>735000</v>
      </c>
      <c r="D30" s="53" t="s">
        <v>60</v>
      </c>
      <c r="E30" s="54"/>
      <c r="F30" s="55"/>
    </row>
    <row r="31" spans="2:10" ht="15.75" thickBot="1" x14ac:dyDescent="0.3">
      <c r="C31" s="57">
        <v>800000</v>
      </c>
      <c r="D31" s="53" t="s">
        <v>66</v>
      </c>
      <c r="E31" s="54"/>
      <c r="F31" s="55"/>
    </row>
  </sheetData>
  <mergeCells count="6">
    <mergeCell ref="D22:F22"/>
    <mergeCell ref="D28:F28"/>
    <mergeCell ref="G28:I28"/>
    <mergeCell ref="D2:G2"/>
    <mergeCell ref="D9:G9"/>
    <mergeCell ref="D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4</vt:i4>
      </vt:variant>
      <vt:variant>
        <vt:lpstr>Nefnd svæði</vt:lpstr>
      </vt:variant>
      <vt:variant>
        <vt:i4>2</vt:i4>
      </vt:variant>
    </vt:vector>
  </HeadingPairs>
  <TitlesOfParts>
    <vt:vector size="6" baseType="lpstr">
      <vt:lpstr>Listar</vt:lpstr>
      <vt:lpstr>Tilboðsblað</vt:lpstr>
      <vt:lpstr>Tilboðsskrá</vt:lpstr>
      <vt:lpstr>Dæmi um mat tilboða</vt:lpstr>
      <vt:lpstr>GENGI</vt:lpstr>
      <vt:lpstr>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Hrólfur Sigurðsson</dc:creator>
  <cp:lastModifiedBy>gudbjorge5069</cp:lastModifiedBy>
  <cp:lastPrinted>2019-06-13T10:04:30Z</cp:lastPrinted>
  <dcterms:created xsi:type="dcterms:W3CDTF">2017-03-13T13:01:52Z</dcterms:created>
  <dcterms:modified xsi:type="dcterms:W3CDTF">2019-11-14T14:30:40Z</dcterms:modified>
</cp:coreProperties>
</file>