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reykjavik.sharepoint.com/sites/Fundirvelferarrs-ggn/Shared Documents/General/490. fundur velferðarráðs 11. október 2024/Minnisblað um samninga og nýtingu sveitarfélaga á neyðarskýlum/"/>
    </mc:Choice>
  </mc:AlternateContent>
  <xr:revisionPtr revIDLastSave="15" documentId="13_ncr:1_{045B3D2B-269B-44C6-AF2A-CFA0CCA1D440}" xr6:coauthVersionLast="47" xr6:coauthVersionMax="47" xr10:uidLastSave="{3DFBA449-B1EA-438D-B410-F783D79BEBBB}"/>
  <bookViews>
    <workbookView minimized="1" xWindow="-54330" yWindow="4110" windowWidth="21600" windowHeight="12615" activeTab="3" xr2:uid="{282EF7FE-CCB8-4D79-8E79-CE3C947452E6}"/>
  </bookViews>
  <sheets>
    <sheet name="F3270" sheetId="6" r:id="rId1"/>
    <sheet name="F3250" sheetId="5" r:id="rId2"/>
    <sheet name="F3255" sheetId="3" r:id="rId3"/>
    <sheet name="Samtals" sheetId="7" r:id="rId4"/>
    <sheet name="Tekjur" sheetId="8" r:id="rId5"/>
    <sheet name="Ekki samning greitt" sheetId="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7" l="1"/>
  <c r="D6" i="8"/>
  <c r="C6" i="8"/>
  <c r="F30" i="7"/>
  <c r="M28" i="7"/>
  <c r="L28" i="7"/>
  <c r="K28" i="7"/>
  <c r="J28" i="7"/>
  <c r="I28" i="7"/>
  <c r="H28" i="7"/>
  <c r="G28" i="7"/>
  <c r="F28" i="7"/>
  <c r="E28" i="7"/>
  <c r="D28" i="7"/>
  <c r="M26" i="7"/>
  <c r="L26" i="7"/>
  <c r="K26" i="7"/>
  <c r="J26" i="7"/>
  <c r="I26" i="7"/>
  <c r="H26" i="7"/>
  <c r="G26" i="7"/>
  <c r="F26" i="7"/>
  <c r="E26" i="7"/>
  <c r="D26" i="7"/>
  <c r="M22" i="7"/>
  <c r="L22" i="7"/>
  <c r="K22" i="7"/>
  <c r="J22" i="7"/>
  <c r="I22" i="7"/>
  <c r="H22" i="7"/>
  <c r="G22" i="7"/>
  <c r="F22" i="7"/>
  <c r="E22" i="7"/>
  <c r="D22" i="7"/>
  <c r="M20" i="7"/>
  <c r="L20" i="7"/>
  <c r="K20" i="7"/>
  <c r="J20" i="7"/>
  <c r="I20" i="7"/>
  <c r="H20" i="7"/>
  <c r="G20" i="7"/>
  <c r="F20" i="7"/>
  <c r="E20" i="7"/>
  <c r="D20" i="7"/>
  <c r="M18" i="7"/>
  <c r="L18" i="7"/>
  <c r="K18" i="7"/>
  <c r="J18" i="7"/>
  <c r="I18" i="7"/>
  <c r="H18" i="7"/>
  <c r="G18" i="7"/>
  <c r="F18" i="7"/>
  <c r="E18" i="7"/>
  <c r="D18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B10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B9" i="7"/>
  <c r="C8" i="7"/>
  <c r="D8" i="7"/>
  <c r="E8" i="7"/>
  <c r="F8" i="7"/>
  <c r="G8" i="7"/>
  <c r="H8" i="7"/>
  <c r="I8" i="7"/>
  <c r="J8" i="7"/>
  <c r="K8" i="7"/>
  <c r="L8" i="7"/>
  <c r="N8" i="7"/>
  <c r="O8" i="7"/>
  <c r="P8" i="7"/>
  <c r="Q8" i="7"/>
  <c r="R8" i="7"/>
  <c r="S8" i="7"/>
  <c r="T8" i="7"/>
  <c r="B8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B7" i="7"/>
  <c r="B6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B5" i="7"/>
  <c r="C4" i="7"/>
  <c r="D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B4" i="7"/>
  <c r="C3" i="7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B3" i="7"/>
  <c r="D2" i="7"/>
  <c r="E2" i="7"/>
  <c r="F2" i="7"/>
  <c r="F11" i="7" s="1"/>
  <c r="G2" i="7"/>
  <c r="H2" i="7"/>
  <c r="I2" i="7"/>
  <c r="J2" i="7"/>
  <c r="K2" i="7"/>
  <c r="L2" i="7"/>
  <c r="M2" i="7"/>
  <c r="N2" i="7"/>
  <c r="N11" i="7" s="1"/>
  <c r="O2" i="7"/>
  <c r="P2" i="7"/>
  <c r="Q2" i="7"/>
  <c r="R2" i="7"/>
  <c r="S2" i="7"/>
  <c r="T2" i="7"/>
  <c r="C2" i="7"/>
  <c r="B2" i="7"/>
  <c r="S17" i="6"/>
  <c r="L17" i="6"/>
  <c r="K17" i="6"/>
  <c r="J17" i="6"/>
  <c r="I17" i="6"/>
  <c r="H17" i="6"/>
  <c r="G17" i="6"/>
  <c r="F17" i="6"/>
  <c r="E17" i="6"/>
  <c r="D17" i="6"/>
  <c r="C17" i="6"/>
  <c r="S14" i="6"/>
  <c r="L14" i="6"/>
  <c r="K14" i="6"/>
  <c r="J14" i="6"/>
  <c r="I14" i="6"/>
  <c r="H14" i="6"/>
  <c r="G14" i="6"/>
  <c r="F14" i="6"/>
  <c r="E14" i="6"/>
  <c r="D14" i="6"/>
  <c r="C14" i="6"/>
  <c r="S12" i="6"/>
  <c r="L12" i="6"/>
  <c r="K12" i="6"/>
  <c r="J12" i="6"/>
  <c r="I12" i="6"/>
  <c r="H12" i="6"/>
  <c r="G12" i="6"/>
  <c r="F12" i="6"/>
  <c r="E12" i="6"/>
  <c r="D12" i="6"/>
  <c r="C12" i="6"/>
  <c r="S10" i="6"/>
  <c r="L10" i="6"/>
  <c r="K10" i="6"/>
  <c r="J10" i="6"/>
  <c r="I10" i="6"/>
  <c r="H10" i="6"/>
  <c r="G10" i="6"/>
  <c r="F10" i="6"/>
  <c r="E10" i="6"/>
  <c r="D10" i="6"/>
  <c r="C10" i="6"/>
  <c r="S8" i="6"/>
  <c r="L8" i="6"/>
  <c r="K8" i="6"/>
  <c r="J8" i="6"/>
  <c r="I8" i="6"/>
  <c r="H8" i="6"/>
  <c r="G8" i="6"/>
  <c r="F8" i="6"/>
  <c r="E8" i="6"/>
  <c r="D8" i="6"/>
  <c r="C8" i="6"/>
  <c r="S5" i="6"/>
  <c r="L5" i="6"/>
  <c r="K5" i="6"/>
  <c r="J5" i="6"/>
  <c r="I5" i="6"/>
  <c r="H5" i="6"/>
  <c r="G5" i="6"/>
  <c r="F5" i="6"/>
  <c r="E5" i="6"/>
  <c r="D5" i="6"/>
  <c r="C5" i="6"/>
  <c r="S3" i="6"/>
  <c r="L3" i="6"/>
  <c r="K3" i="6"/>
  <c r="J3" i="6"/>
  <c r="I3" i="6"/>
  <c r="H3" i="6"/>
  <c r="G3" i="6"/>
  <c r="G18" i="6" s="1"/>
  <c r="F3" i="6"/>
  <c r="E3" i="6"/>
  <c r="D3" i="6"/>
  <c r="C3" i="6"/>
  <c r="S34" i="5"/>
  <c r="L34" i="5"/>
  <c r="K34" i="5"/>
  <c r="J34" i="5"/>
  <c r="I34" i="5"/>
  <c r="H34" i="5"/>
  <c r="G34" i="5"/>
  <c r="F34" i="5"/>
  <c r="E34" i="5"/>
  <c r="D34" i="5"/>
  <c r="C34" i="5"/>
  <c r="S32" i="5"/>
  <c r="L32" i="5"/>
  <c r="K32" i="5"/>
  <c r="J32" i="5"/>
  <c r="I32" i="5"/>
  <c r="H32" i="5"/>
  <c r="G32" i="5"/>
  <c r="F32" i="5"/>
  <c r="E32" i="5"/>
  <c r="D32" i="5"/>
  <c r="C32" i="5"/>
  <c r="S27" i="5"/>
  <c r="L27" i="5"/>
  <c r="K27" i="5"/>
  <c r="J27" i="5"/>
  <c r="I27" i="5"/>
  <c r="H27" i="5"/>
  <c r="G27" i="5"/>
  <c r="F27" i="5"/>
  <c r="E27" i="5"/>
  <c r="D27" i="5"/>
  <c r="C27" i="5"/>
  <c r="S25" i="5"/>
  <c r="L25" i="5"/>
  <c r="K25" i="5"/>
  <c r="J25" i="5"/>
  <c r="I25" i="5"/>
  <c r="H25" i="5"/>
  <c r="G25" i="5"/>
  <c r="F25" i="5"/>
  <c r="E25" i="5"/>
  <c r="D25" i="5"/>
  <c r="C25" i="5"/>
  <c r="S22" i="5"/>
  <c r="L22" i="5"/>
  <c r="K22" i="5"/>
  <c r="J22" i="5"/>
  <c r="I22" i="5"/>
  <c r="H22" i="5"/>
  <c r="G22" i="5"/>
  <c r="F22" i="5"/>
  <c r="E22" i="5"/>
  <c r="D22" i="5"/>
  <c r="C22" i="5"/>
  <c r="S19" i="5"/>
  <c r="L19" i="5"/>
  <c r="K19" i="5"/>
  <c r="J19" i="5"/>
  <c r="I19" i="5"/>
  <c r="H19" i="5"/>
  <c r="G19" i="5"/>
  <c r="F19" i="5"/>
  <c r="E19" i="5"/>
  <c r="D19" i="5"/>
  <c r="C19" i="5"/>
  <c r="S15" i="5"/>
  <c r="L15" i="5"/>
  <c r="K15" i="5"/>
  <c r="J15" i="5"/>
  <c r="I15" i="5"/>
  <c r="H15" i="5"/>
  <c r="G15" i="5"/>
  <c r="F15" i="5"/>
  <c r="E15" i="5"/>
  <c r="D15" i="5"/>
  <c r="C15" i="5"/>
  <c r="S13" i="5"/>
  <c r="L13" i="5"/>
  <c r="K13" i="5"/>
  <c r="J13" i="5"/>
  <c r="I13" i="5"/>
  <c r="H13" i="5"/>
  <c r="G13" i="5"/>
  <c r="F13" i="5"/>
  <c r="E13" i="5"/>
  <c r="D13" i="5"/>
  <c r="C13" i="5"/>
  <c r="S10" i="5"/>
  <c r="L10" i="5"/>
  <c r="K10" i="5"/>
  <c r="J10" i="5"/>
  <c r="I10" i="5"/>
  <c r="H10" i="5"/>
  <c r="G10" i="5"/>
  <c r="F10" i="5"/>
  <c r="E10" i="5"/>
  <c r="D10" i="5"/>
  <c r="C10" i="5"/>
  <c r="S8" i="5"/>
  <c r="L8" i="5"/>
  <c r="K8" i="5"/>
  <c r="J8" i="5"/>
  <c r="I8" i="5"/>
  <c r="H8" i="5"/>
  <c r="G8" i="5"/>
  <c r="F8" i="5"/>
  <c r="E8" i="5"/>
  <c r="D8" i="5"/>
  <c r="C8" i="5"/>
  <c r="S6" i="5"/>
  <c r="L6" i="5"/>
  <c r="K6" i="5"/>
  <c r="J6" i="5"/>
  <c r="I6" i="5"/>
  <c r="H6" i="5"/>
  <c r="G6" i="5"/>
  <c r="F6" i="5"/>
  <c r="E6" i="5"/>
  <c r="D6" i="5"/>
  <c r="C6" i="5"/>
  <c r="S4" i="5"/>
  <c r="L4" i="5"/>
  <c r="K4" i="5"/>
  <c r="J4" i="5"/>
  <c r="I4" i="5"/>
  <c r="H4" i="5"/>
  <c r="G4" i="5"/>
  <c r="F4" i="5"/>
  <c r="E4" i="5"/>
  <c r="D4" i="5"/>
  <c r="C4" i="5"/>
  <c r="C11" i="3"/>
  <c r="I12" i="3"/>
  <c r="G12" i="3"/>
  <c r="S11" i="3"/>
  <c r="L11" i="3"/>
  <c r="K11" i="3"/>
  <c r="J11" i="3"/>
  <c r="I11" i="3"/>
  <c r="H11" i="3"/>
  <c r="G11" i="3"/>
  <c r="F11" i="3"/>
  <c r="E11" i="3"/>
  <c r="D11" i="3"/>
  <c r="S9" i="3"/>
  <c r="L9" i="3"/>
  <c r="K9" i="3"/>
  <c r="J9" i="3"/>
  <c r="I9" i="3"/>
  <c r="H9" i="3"/>
  <c r="G9" i="3"/>
  <c r="F9" i="3"/>
  <c r="E9" i="3"/>
  <c r="D9" i="3"/>
  <c r="C9" i="3"/>
  <c r="S3" i="3"/>
  <c r="L3" i="3"/>
  <c r="K3" i="3"/>
  <c r="J3" i="3"/>
  <c r="I3" i="3"/>
  <c r="I13" i="3" s="1"/>
  <c r="I14" i="3" s="1"/>
  <c r="H3" i="3"/>
  <c r="G3" i="3"/>
  <c r="F3" i="3"/>
  <c r="F12" i="3" s="1"/>
  <c r="E3" i="3"/>
  <c r="D3" i="3"/>
  <c r="C3" i="3"/>
  <c r="M29" i="7" l="1"/>
  <c r="H29" i="7"/>
  <c r="F29" i="7"/>
  <c r="G29" i="7"/>
  <c r="E29" i="7"/>
  <c r="J29" i="7"/>
  <c r="K29" i="7"/>
  <c r="I29" i="7"/>
  <c r="D29" i="7"/>
  <c r="L29" i="7"/>
  <c r="R11" i="7"/>
  <c r="J11" i="7"/>
  <c r="T11" i="7"/>
  <c r="L11" i="7"/>
  <c r="M11" i="7"/>
  <c r="E11" i="7"/>
  <c r="S11" i="7"/>
  <c r="P11" i="7"/>
  <c r="H11" i="7"/>
  <c r="Q11" i="7"/>
  <c r="I11" i="7"/>
  <c r="K11" i="7"/>
  <c r="O11" i="7"/>
  <c r="G11" i="7"/>
  <c r="I19" i="6"/>
  <c r="I20" i="6" s="1"/>
  <c r="I21" i="6" s="1"/>
  <c r="I18" i="6"/>
  <c r="H18" i="6"/>
  <c r="F18" i="6"/>
  <c r="F19" i="6" s="1"/>
  <c r="F20" i="6" s="1"/>
  <c r="E35" i="5"/>
  <c r="G35" i="5"/>
  <c r="I35" i="5"/>
  <c r="I36" i="5" s="1"/>
  <c r="J18" i="6"/>
  <c r="G19" i="6"/>
  <c r="C18" i="6"/>
  <c r="C19" i="6" s="1"/>
  <c r="K18" i="6"/>
  <c r="H19" i="6"/>
  <c r="D18" i="6"/>
  <c r="L18" i="6"/>
  <c r="E18" i="6"/>
  <c r="E19" i="6" s="1"/>
  <c r="S18" i="6"/>
  <c r="F35" i="5"/>
  <c r="H35" i="5"/>
  <c r="H36" i="5" s="1"/>
  <c r="E36" i="5"/>
  <c r="E37" i="5" s="1"/>
  <c r="J35" i="5"/>
  <c r="G36" i="5"/>
  <c r="C35" i="5"/>
  <c r="C36" i="5" s="1"/>
  <c r="K35" i="5"/>
  <c r="D35" i="5"/>
  <c r="D36" i="5" s="1"/>
  <c r="L35" i="5"/>
  <c r="S35" i="5"/>
  <c r="F13" i="3"/>
  <c r="F15" i="3" s="1"/>
  <c r="H12" i="3"/>
  <c r="E13" i="3"/>
  <c r="S13" i="3"/>
  <c r="J12" i="3"/>
  <c r="J13" i="3" s="1"/>
  <c r="G13" i="3"/>
  <c r="G14" i="3" s="1"/>
  <c r="G15" i="3" s="1"/>
  <c r="I15" i="3"/>
  <c r="C12" i="3"/>
  <c r="C13" i="3" s="1"/>
  <c r="K12" i="3"/>
  <c r="D12" i="3"/>
  <c r="D13" i="3" s="1"/>
  <c r="L12" i="3"/>
  <c r="L13" i="3" s="1"/>
  <c r="F14" i="3"/>
  <c r="E12" i="3"/>
  <c r="S12" i="3"/>
  <c r="S14" i="3" s="1"/>
  <c r="F12" i="7" l="1"/>
  <c r="E20" i="6"/>
  <c r="E21" i="6" s="1"/>
  <c r="I37" i="5"/>
  <c r="I38" i="5" s="1"/>
  <c r="F36" i="5"/>
  <c r="F37" i="5" s="1"/>
  <c r="F38" i="5" s="1"/>
  <c r="G37" i="5"/>
  <c r="G38" i="5" s="1"/>
  <c r="J36" i="5"/>
  <c r="J37" i="5" s="1"/>
  <c r="H20" i="6"/>
  <c r="H21" i="6" s="1"/>
  <c r="J19" i="6"/>
  <c r="F21" i="6"/>
  <c r="S19" i="6"/>
  <c r="G20" i="6"/>
  <c r="G21" i="6" s="1"/>
  <c r="L19" i="6"/>
  <c r="C20" i="6"/>
  <c r="C21" i="6" s="1"/>
  <c r="D19" i="6"/>
  <c r="K19" i="6"/>
  <c r="L36" i="5"/>
  <c r="L37" i="5" s="1"/>
  <c r="L38" i="5" s="1"/>
  <c r="C37" i="5"/>
  <c r="C38" i="5" s="1"/>
  <c r="S36" i="5"/>
  <c r="E38" i="5"/>
  <c r="H37" i="5"/>
  <c r="D37" i="5"/>
  <c r="D38" i="5" s="1"/>
  <c r="K36" i="5"/>
  <c r="K37" i="5" s="1"/>
  <c r="H38" i="5"/>
  <c r="J14" i="3"/>
  <c r="J15" i="3" s="1"/>
  <c r="E15" i="3"/>
  <c r="K14" i="3"/>
  <c r="K15" i="3" s="1"/>
  <c r="C14" i="3"/>
  <c r="C15" i="3" s="1"/>
  <c r="D14" i="3"/>
  <c r="D15" i="3" s="1"/>
  <c r="S15" i="3"/>
  <c r="K13" i="3"/>
  <c r="E14" i="3"/>
  <c r="L14" i="3"/>
  <c r="L15" i="3" s="1"/>
  <c r="H13" i="3"/>
  <c r="H14" i="3" s="1"/>
  <c r="J20" i="6" l="1"/>
  <c r="J21" i="6" s="1"/>
  <c r="J38" i="5"/>
  <c r="S20" i="6"/>
  <c r="S21" i="6" s="1"/>
  <c r="D20" i="6"/>
  <c r="D21" i="6" s="1"/>
  <c r="K20" i="6"/>
  <c r="K21" i="6" s="1"/>
  <c r="L20" i="6"/>
  <c r="L21" i="6" s="1"/>
  <c r="K38" i="5"/>
  <c r="S37" i="5"/>
  <c r="S38" i="5" s="1"/>
  <c r="H15" i="3"/>
</calcChain>
</file>

<file path=xl/sharedStrings.xml><?xml version="1.0" encoding="utf-8"?>
<sst xmlns="http://schemas.openxmlformats.org/spreadsheetml/2006/main" count="415" uniqueCount="151">
  <si>
    <t>Vvinanr.</t>
  </si>
  <si>
    <t>Vvinanr. (T)</t>
  </si>
  <si>
    <t>Eftirstöðvar (1)</t>
  </si>
  <si>
    <t>Ógjaldf. (1)</t>
  </si>
  <si>
    <t>Gjf.&lt;3 mán (1)</t>
  </si>
  <si>
    <t>Gjf. 3-6 mán (1)</t>
  </si>
  <si>
    <t>Gjf. 6-9 mán (1)</t>
  </si>
  <si>
    <t>Gjf. 9-12 mán (1)</t>
  </si>
  <si>
    <t>Gjf. 1-2 ár (1)</t>
  </si>
  <si>
    <t>Gjf. 2-3 ár (1)</t>
  </si>
  <si>
    <t>Gfj. 3-4 ár (1)</t>
  </si>
  <si>
    <t>Gjf. &gt; 4 ár (1)</t>
  </si>
  <si>
    <t>Færslunr.</t>
  </si>
  <si>
    <t>Reikn.nr.</t>
  </si>
  <si>
    <t>Reikn.dags</t>
  </si>
  <si>
    <t>Eindagi</t>
  </si>
  <si>
    <t>Innheimtu ft.</t>
  </si>
  <si>
    <t>Kennitala</t>
  </si>
  <si>
    <t>##</t>
  </si>
  <si>
    <t>110625</t>
  </si>
  <si>
    <t>Fjallabyggð</t>
  </si>
  <si>
    <t>85638898</t>
  </si>
  <si>
    <t>ISBANK</t>
  </si>
  <si>
    <t>5807060880</t>
  </si>
  <si>
    <t>14798</t>
  </si>
  <si>
    <t>Garðabær</t>
  </si>
  <si>
    <t>80228688</t>
  </si>
  <si>
    <t/>
  </si>
  <si>
    <t>5701696109</t>
  </si>
  <si>
    <t>29598</t>
  </si>
  <si>
    <t>Húnaþing vestra</t>
  </si>
  <si>
    <t>85818811</t>
  </si>
  <si>
    <t>5405982829</t>
  </si>
  <si>
    <t>85766314</t>
  </si>
  <si>
    <t>14370</t>
  </si>
  <si>
    <t>Mosfellsbær</t>
  </si>
  <si>
    <t>80417419</t>
  </si>
  <si>
    <t>LANDSB</t>
  </si>
  <si>
    <t>4702695969</t>
  </si>
  <si>
    <t>32941</t>
  </si>
  <si>
    <t>Sveitarfélagið Árborg</t>
  </si>
  <si>
    <t>80417424</t>
  </si>
  <si>
    <t>6505982029</t>
  </si>
  <si>
    <t>13979</t>
  </si>
  <si>
    <t>Vestmannaeyjabær</t>
  </si>
  <si>
    <t>85593404</t>
  </si>
  <si>
    <t>6902690159</t>
  </si>
  <si>
    <t>35748</t>
  </si>
  <si>
    <t>Vesturbyggð</t>
  </si>
  <si>
    <t>80428850</t>
  </si>
  <si>
    <t>5106942369</t>
  </si>
  <si>
    <t>80428851</t>
  </si>
  <si>
    <t>F3270</t>
  </si>
  <si>
    <t>Konukot</t>
  </si>
  <si>
    <t>VEL210</t>
  </si>
  <si>
    <t>Vesturmiðstöð</t>
  </si>
  <si>
    <t>VEL</t>
  </si>
  <si>
    <t>Velferðarsvið</t>
  </si>
  <si>
    <t>14147</t>
  </si>
  <si>
    <t>Akureyrarbær</t>
  </si>
  <si>
    <t>80417414</t>
  </si>
  <si>
    <t>4101696229</t>
  </si>
  <si>
    <t>80428848</t>
  </si>
  <si>
    <t>14271</t>
  </si>
  <si>
    <t>Borgarbyggð</t>
  </si>
  <si>
    <t>80428853</t>
  </si>
  <si>
    <t>5106942289</t>
  </si>
  <si>
    <t>29586</t>
  </si>
  <si>
    <t>Dalvíkurbyggð</t>
  </si>
  <si>
    <t>80428857</t>
  </si>
  <si>
    <t>6205982089</t>
  </si>
  <si>
    <t>85593405</t>
  </si>
  <si>
    <t>29601</t>
  </si>
  <si>
    <t>Fjarðabyggð</t>
  </si>
  <si>
    <t>80417417</t>
  </si>
  <si>
    <t>4706982099</t>
  </si>
  <si>
    <t>80428849</t>
  </si>
  <si>
    <t>80428861</t>
  </si>
  <si>
    <t>14710</t>
  </si>
  <si>
    <t>Hafnarfjarðarkaupstaður</t>
  </si>
  <si>
    <t>80417427</t>
  </si>
  <si>
    <t>5901697579</t>
  </si>
  <si>
    <t>80428858</t>
  </si>
  <si>
    <t>80228679</t>
  </si>
  <si>
    <t>15010</t>
  </si>
  <si>
    <t>Kópavogsbær</t>
  </si>
  <si>
    <t>80417407</t>
  </si>
  <si>
    <t>7001693759</t>
  </si>
  <si>
    <t>80428852</t>
  </si>
  <si>
    <t>14479</t>
  </si>
  <si>
    <t>Reykjanesbær</t>
  </si>
  <si>
    <t>80417428</t>
  </si>
  <si>
    <t>4707942169</t>
  </si>
  <si>
    <t>80428859</t>
  </si>
  <si>
    <t>29602</t>
  </si>
  <si>
    <t>Skagafjörður</t>
  </si>
  <si>
    <t>80417532</t>
  </si>
  <si>
    <t>5506982349</t>
  </si>
  <si>
    <t>80417411</t>
  </si>
  <si>
    <t>80086466</t>
  </si>
  <si>
    <t>85593607</t>
  </si>
  <si>
    <t>85549310</t>
  </si>
  <si>
    <t>15521</t>
  </si>
  <si>
    <t>Vinnumálastofnun</t>
  </si>
  <si>
    <t>80228188</t>
  </si>
  <si>
    <t>7005942039</t>
  </si>
  <si>
    <t>F3250</t>
  </si>
  <si>
    <t>Neyðarskýli Lindargötu 48</t>
  </si>
  <si>
    <t>85549313</t>
  </si>
  <si>
    <t>14451</t>
  </si>
  <si>
    <t>Grindavíkurbær</t>
  </si>
  <si>
    <t>85614907</t>
  </si>
  <si>
    <t>5801691559</t>
  </si>
  <si>
    <t>85638901</t>
  </si>
  <si>
    <t>85602042</t>
  </si>
  <si>
    <t>85593611</t>
  </si>
  <si>
    <t>85593403</t>
  </si>
  <si>
    <t>80404909</t>
  </si>
  <si>
    <t>F3255</t>
  </si>
  <si>
    <t>Neyðarskýli Grandagarði 1a</t>
  </si>
  <si>
    <t>Gjaldfallið samtals:</t>
  </si>
  <si>
    <t>Kostnst</t>
  </si>
  <si>
    <t>Fjallabyggð Total</t>
  </si>
  <si>
    <t>Grindavíkurbær Total</t>
  </si>
  <si>
    <t>Húnaþing vestra Total</t>
  </si>
  <si>
    <t>Vestmannaeyjabær Total</t>
  </si>
  <si>
    <t>Vinnumálastofnun Total</t>
  </si>
  <si>
    <t>Grand Total</t>
  </si>
  <si>
    <t>Samtals gjaldfallið</t>
  </si>
  <si>
    <t>2024 10</t>
  </si>
  <si>
    <t>Lindargata</t>
  </si>
  <si>
    <t>Grandagarður</t>
  </si>
  <si>
    <t>Það sem er rukkað, eitthvað ógreitt</t>
  </si>
  <si>
    <t xml:space="preserve">Sveitarfélag </t>
  </si>
  <si>
    <t>Blöndósbær</t>
  </si>
  <si>
    <t>Dalabyggð</t>
  </si>
  <si>
    <t>Eyjafjarðarsveit</t>
  </si>
  <si>
    <t>Félags- og skólaþj. A-Hún</t>
  </si>
  <si>
    <t xml:space="preserve">Fjallabyggð </t>
  </si>
  <si>
    <t xml:space="preserve">Grindavíkurbær </t>
  </si>
  <si>
    <t>Grímsnes og Grafningshreppur</t>
  </si>
  <si>
    <t>Grundarfjarðarbær</t>
  </si>
  <si>
    <t>Rangárþing eystra</t>
  </si>
  <si>
    <t>Rangárþing ytr</t>
  </si>
  <si>
    <t>Skeiða- og Gnúpverjahreppur</t>
  </si>
  <si>
    <t>Snæfellsbær</t>
  </si>
  <si>
    <t>Stykkishólmur</t>
  </si>
  <si>
    <t>Sveitarfélagið Skagaströnd</t>
  </si>
  <si>
    <t>Vestmanneyjar</t>
  </si>
  <si>
    <t>Vogar</t>
  </si>
  <si>
    <t>Ölfus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</si>
</sst>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rgb="FFC8C8C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Font="1"/>
    <xf numFmtId="49" fontId="3" fillId="2" borderId="0" xfId="1" applyNumberFormat="1" applyFont="1" applyFill="1" applyAlignment="1">
      <alignment horizontal="left"/>
    </xf>
    <xf numFmtId="49" fontId="3" fillId="2" borderId="0" xfId="1" applyNumberFormat="1" applyFont="1" applyFill="1" applyAlignment="1">
      <alignment horizontal="right"/>
    </xf>
    <xf numFmtId="0" fontId="2" fillId="0" borderId="0" xfId="1"/>
    <xf numFmtId="49" fontId="2" fillId="0" borderId="0" xfId="1" applyNumberFormat="1" applyAlignment="1">
      <alignment horizontal="left"/>
    </xf>
    <xf numFmtId="0" fontId="2" fillId="0" borderId="0" xfId="1" applyAlignment="1">
      <alignment horizontal="right"/>
    </xf>
    <xf numFmtId="1" fontId="2" fillId="0" borderId="0" xfId="1" applyNumberFormat="1" applyAlignment="1">
      <alignment horizontal="left"/>
    </xf>
    <xf numFmtId="14" fontId="2" fillId="0" borderId="0" xfId="1" applyNumberFormat="1"/>
    <xf numFmtId="1" fontId="2" fillId="0" borderId="0" xfId="1" applyNumberFormat="1" applyAlignment="1">
      <alignment horizontal="right"/>
    </xf>
    <xf numFmtId="49" fontId="3" fillId="3" borderId="0" xfId="1" applyNumberFormat="1" applyFont="1" applyFill="1" applyAlignment="1">
      <alignment horizontal="left"/>
    </xf>
    <xf numFmtId="0" fontId="3" fillId="3" borderId="0" xfId="1" applyFont="1" applyFill="1" applyAlignment="1">
      <alignment horizontal="right"/>
    </xf>
    <xf numFmtId="1" fontId="3" fillId="3" borderId="0" xfId="1" applyNumberFormat="1" applyFont="1" applyFill="1" applyAlignment="1">
      <alignment horizontal="left"/>
    </xf>
    <xf numFmtId="14" fontId="3" fillId="3" borderId="0" xfId="1" applyNumberFormat="1" applyFont="1" applyFill="1"/>
    <xf numFmtId="1" fontId="3" fillId="3" borderId="0" xfId="1" applyNumberFormat="1" applyFont="1" applyFill="1" applyAlignment="1">
      <alignment horizontal="right"/>
    </xf>
    <xf numFmtId="49" fontId="3" fillId="4" borderId="0" xfId="1" applyNumberFormat="1" applyFont="1" applyFill="1" applyAlignment="1">
      <alignment horizontal="left"/>
    </xf>
    <xf numFmtId="0" fontId="3" fillId="4" borderId="0" xfId="1" applyFont="1" applyFill="1" applyAlignment="1">
      <alignment horizontal="right"/>
    </xf>
    <xf numFmtId="1" fontId="3" fillId="4" borderId="0" xfId="1" applyNumberFormat="1" applyFont="1" applyFill="1" applyAlignment="1">
      <alignment horizontal="left"/>
    </xf>
    <xf numFmtId="14" fontId="3" fillId="4" borderId="0" xfId="1" applyNumberFormat="1" applyFont="1" applyFill="1"/>
    <xf numFmtId="1" fontId="3" fillId="4" borderId="0" xfId="1" applyNumberFormat="1" applyFont="1" applyFill="1" applyAlignment="1">
      <alignment horizontal="right"/>
    </xf>
    <xf numFmtId="49" fontId="3" fillId="5" borderId="0" xfId="1" applyNumberFormat="1" applyFont="1" applyFill="1" applyAlignment="1">
      <alignment horizontal="left"/>
    </xf>
    <xf numFmtId="0" fontId="3" fillId="5" borderId="0" xfId="1" applyFont="1" applyFill="1" applyAlignment="1">
      <alignment horizontal="right"/>
    </xf>
    <xf numFmtId="1" fontId="3" fillId="5" borderId="0" xfId="1" applyNumberFormat="1" applyFont="1" applyFill="1" applyAlignment="1">
      <alignment horizontal="left"/>
    </xf>
    <xf numFmtId="14" fontId="3" fillId="5" borderId="0" xfId="1" applyNumberFormat="1" applyFont="1" applyFill="1"/>
    <xf numFmtId="1" fontId="3" fillId="5" borderId="0" xfId="1" applyNumberFormat="1" applyFont="1" applyFill="1" applyAlignment="1">
      <alignment horizontal="right"/>
    </xf>
    <xf numFmtId="49" fontId="3" fillId="6" borderId="0" xfId="1" applyNumberFormat="1" applyFont="1" applyFill="1" applyAlignment="1">
      <alignment horizontal="left"/>
    </xf>
    <xf numFmtId="0" fontId="3" fillId="6" borderId="0" xfId="1" applyFont="1" applyFill="1" applyAlignment="1">
      <alignment horizontal="right"/>
    </xf>
    <xf numFmtId="1" fontId="3" fillId="6" borderId="0" xfId="1" applyNumberFormat="1" applyFont="1" applyFill="1" applyAlignment="1">
      <alignment horizontal="left"/>
    </xf>
    <xf numFmtId="14" fontId="3" fillId="6" borderId="0" xfId="1" applyNumberFormat="1" applyFont="1" applyFill="1"/>
    <xf numFmtId="1" fontId="3" fillId="6" borderId="0" xfId="1" applyNumberFormat="1" applyFont="1" applyFill="1" applyAlignment="1">
      <alignment horizontal="right"/>
    </xf>
    <xf numFmtId="0" fontId="3" fillId="2" borderId="0" xfId="1" applyFont="1" applyFill="1" applyAlignment="1">
      <alignment horizontal="right"/>
    </xf>
    <xf numFmtId="1" fontId="3" fillId="2" borderId="0" xfId="1" applyNumberFormat="1" applyFont="1" applyFill="1" applyAlignment="1">
      <alignment horizontal="left"/>
    </xf>
    <xf numFmtId="14" fontId="3" fillId="2" borderId="0" xfId="1" applyNumberFormat="1" applyFont="1" applyFill="1"/>
    <xf numFmtId="1" fontId="3" fillId="2" borderId="0" xfId="1" applyNumberFormat="1" applyFont="1" applyFill="1" applyAlignment="1">
      <alignment horizontal="right"/>
    </xf>
    <xf numFmtId="49" fontId="0" fillId="0" borderId="0" xfId="0" applyNumberFormat="1"/>
    <xf numFmtId="3" fontId="3" fillId="2" borderId="0" xfId="1" applyNumberFormat="1" applyFont="1" applyFill="1" applyAlignment="1">
      <alignment horizontal="right"/>
    </xf>
    <xf numFmtId="3" fontId="3" fillId="2" borderId="0" xfId="1" applyNumberFormat="1" applyFont="1" applyFill="1" applyAlignment="1">
      <alignment horizontal="left"/>
    </xf>
    <xf numFmtId="3" fontId="0" fillId="0" borderId="0" xfId="0" applyNumberFormat="1"/>
    <xf numFmtId="0" fontId="0" fillId="0" borderId="0" xfId="0" applyAlignment="1">
      <alignment horizontal="right"/>
    </xf>
    <xf numFmtId="49" fontId="1" fillId="0" borderId="0" xfId="0" applyNumberFormat="1" applyFont="1"/>
    <xf numFmtId="3" fontId="1" fillId="0" borderId="0" xfId="0" applyNumberFormat="1" applyFont="1"/>
    <xf numFmtId="0" fontId="0" fillId="0" borderId="1" xfId="0" applyBorder="1"/>
    <xf numFmtId="3" fontId="0" fillId="0" borderId="1" xfId="0" applyNumberFormat="1" applyBorder="1"/>
  </cellXfs>
  <cellStyles count="2">
    <cellStyle name="Normal" xfId="0" builtinId="0"/>
    <cellStyle name="Normal 2" xfId="1" xr:uid="{43B4BF69-DFAF-4D92-89FC-33535F0280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C322D-09F7-47F6-B82A-A4B9BAE05465}">
  <dimension ref="A1:S21"/>
  <sheetViews>
    <sheetView workbookViewId="0">
      <selection activeCell="C3" sqref="C3"/>
    </sheetView>
  </sheetViews>
  <sheetFormatPr defaultColWidth="8.7265625" defaultRowHeight="12.5" outlineLevelRow="5" x14ac:dyDescent="0.25"/>
  <cols>
    <col min="1" max="16384" width="8.7265625" style="4"/>
  </cols>
  <sheetData>
    <row r="1" spans="1:19" ht="13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</row>
    <row r="2" spans="1:19" hidden="1" outlineLevel="5" x14ac:dyDescent="0.25">
      <c r="A2" s="5" t="s">
        <v>19</v>
      </c>
      <c r="B2" s="5" t="s">
        <v>20</v>
      </c>
      <c r="C2" s="6">
        <v>19250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19250</v>
      </c>
      <c r="K2" s="6">
        <v>0</v>
      </c>
      <c r="L2" s="6">
        <v>0</v>
      </c>
      <c r="M2" s="7">
        <v>85638898</v>
      </c>
      <c r="N2" s="5" t="s">
        <v>21</v>
      </c>
      <c r="O2" s="8">
        <v>44469</v>
      </c>
      <c r="P2" s="8">
        <v>44500</v>
      </c>
      <c r="Q2" s="5" t="s">
        <v>22</v>
      </c>
      <c r="R2" s="5" t="s">
        <v>23</v>
      </c>
      <c r="S2" s="9">
        <v>1</v>
      </c>
    </row>
    <row r="3" spans="1:19" ht="13" outlineLevel="4" collapsed="1" x14ac:dyDescent="0.3">
      <c r="A3" s="10" t="s">
        <v>19</v>
      </c>
      <c r="B3" s="10" t="s">
        <v>20</v>
      </c>
      <c r="C3" s="11">
        <f t="shared" ref="C3:L3" si="0">SUBTOTAL(9,C2:C2)</f>
        <v>19250</v>
      </c>
      <c r="D3" s="11">
        <f t="shared" si="0"/>
        <v>0</v>
      </c>
      <c r="E3" s="11">
        <f t="shared" si="0"/>
        <v>0</v>
      </c>
      <c r="F3" s="11">
        <f t="shared" si="0"/>
        <v>0</v>
      </c>
      <c r="G3" s="11">
        <f t="shared" si="0"/>
        <v>0</v>
      </c>
      <c r="H3" s="11">
        <f t="shared" si="0"/>
        <v>0</v>
      </c>
      <c r="I3" s="11">
        <f t="shared" si="0"/>
        <v>0</v>
      </c>
      <c r="J3" s="11">
        <f t="shared" si="0"/>
        <v>19250</v>
      </c>
      <c r="K3" s="11">
        <f t="shared" si="0"/>
        <v>0</v>
      </c>
      <c r="L3" s="11">
        <f t="shared" si="0"/>
        <v>0</v>
      </c>
      <c r="M3" s="12"/>
      <c r="N3" s="10"/>
      <c r="O3" s="13"/>
      <c r="P3" s="13"/>
      <c r="Q3" s="10"/>
      <c r="R3" s="10"/>
      <c r="S3" s="14">
        <f>SUBTOTAL(9,S2:S2)</f>
        <v>1</v>
      </c>
    </row>
    <row r="4" spans="1:19" hidden="1" outlineLevel="5" x14ac:dyDescent="0.25">
      <c r="A4" s="5" t="s">
        <v>24</v>
      </c>
      <c r="B4" s="5" t="s">
        <v>25</v>
      </c>
      <c r="C4" s="6">
        <v>-451</v>
      </c>
      <c r="D4" s="6">
        <v>0</v>
      </c>
      <c r="E4" s="6">
        <v>0</v>
      </c>
      <c r="F4" s="6">
        <v>0</v>
      </c>
      <c r="G4" s="6">
        <v>0</v>
      </c>
      <c r="H4" s="6">
        <v>-451</v>
      </c>
      <c r="I4" s="6">
        <v>0</v>
      </c>
      <c r="J4" s="6">
        <v>0</v>
      </c>
      <c r="K4" s="6">
        <v>0</v>
      </c>
      <c r="L4" s="6">
        <v>0</v>
      </c>
      <c r="M4" s="7">
        <v>80228688</v>
      </c>
      <c r="N4" s="5" t="s">
        <v>26</v>
      </c>
      <c r="O4" s="8">
        <v>45231</v>
      </c>
      <c r="P4" s="8">
        <v>45231</v>
      </c>
      <c r="Q4" s="5" t="s">
        <v>27</v>
      </c>
      <c r="R4" s="5" t="s">
        <v>28</v>
      </c>
      <c r="S4" s="9">
        <v>1</v>
      </c>
    </row>
    <row r="5" spans="1:19" ht="13" outlineLevel="4" collapsed="1" x14ac:dyDescent="0.3">
      <c r="A5" s="10" t="s">
        <v>24</v>
      </c>
      <c r="B5" s="10" t="s">
        <v>25</v>
      </c>
      <c r="C5" s="11">
        <f t="shared" ref="C5:L5" si="1">SUBTOTAL(9,C4:C4)</f>
        <v>-451</v>
      </c>
      <c r="D5" s="11">
        <f t="shared" si="1"/>
        <v>0</v>
      </c>
      <c r="E5" s="11">
        <f t="shared" si="1"/>
        <v>0</v>
      </c>
      <c r="F5" s="11">
        <f t="shared" si="1"/>
        <v>0</v>
      </c>
      <c r="G5" s="11">
        <f t="shared" si="1"/>
        <v>0</v>
      </c>
      <c r="H5" s="11">
        <f t="shared" si="1"/>
        <v>-451</v>
      </c>
      <c r="I5" s="11">
        <f t="shared" si="1"/>
        <v>0</v>
      </c>
      <c r="J5" s="11">
        <f t="shared" si="1"/>
        <v>0</v>
      </c>
      <c r="K5" s="11">
        <f t="shared" si="1"/>
        <v>0</v>
      </c>
      <c r="L5" s="11">
        <f t="shared" si="1"/>
        <v>0</v>
      </c>
      <c r="M5" s="12"/>
      <c r="N5" s="10"/>
      <c r="O5" s="13"/>
      <c r="P5" s="13"/>
      <c r="Q5" s="10"/>
      <c r="R5" s="10"/>
      <c r="S5" s="14">
        <f>SUBTOTAL(9,S4:S4)</f>
        <v>1</v>
      </c>
    </row>
    <row r="6" spans="1:19" hidden="1" outlineLevel="5" x14ac:dyDescent="0.25">
      <c r="A6" s="5" t="s">
        <v>29</v>
      </c>
      <c r="B6" s="5" t="s">
        <v>30</v>
      </c>
      <c r="C6" s="6">
        <v>547560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547560</v>
      </c>
      <c r="K6" s="6">
        <v>0</v>
      </c>
      <c r="L6" s="6">
        <v>0</v>
      </c>
      <c r="M6" s="7">
        <v>85818811</v>
      </c>
      <c r="N6" s="5" t="s">
        <v>31</v>
      </c>
      <c r="O6" s="8">
        <v>44693</v>
      </c>
      <c r="P6" s="8">
        <v>44743</v>
      </c>
      <c r="Q6" s="5" t="s">
        <v>22</v>
      </c>
      <c r="R6" s="5" t="s">
        <v>32</v>
      </c>
      <c r="S6" s="9">
        <v>1</v>
      </c>
    </row>
    <row r="7" spans="1:19" hidden="1" outlineLevel="5" x14ac:dyDescent="0.25">
      <c r="A7" s="5" t="s">
        <v>29</v>
      </c>
      <c r="B7" s="5" t="s">
        <v>30</v>
      </c>
      <c r="C7" s="6">
        <v>535815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535815</v>
      </c>
      <c r="K7" s="6">
        <v>0</v>
      </c>
      <c r="L7" s="6">
        <v>0</v>
      </c>
      <c r="M7" s="7">
        <v>85766314</v>
      </c>
      <c r="N7" s="5" t="s">
        <v>33</v>
      </c>
      <c r="O7" s="8">
        <v>44627</v>
      </c>
      <c r="P7" s="8">
        <v>44682</v>
      </c>
      <c r="Q7" s="5" t="s">
        <v>22</v>
      </c>
      <c r="R7" s="5" t="s">
        <v>32</v>
      </c>
      <c r="S7" s="9">
        <v>1</v>
      </c>
    </row>
    <row r="8" spans="1:19" ht="13" outlineLevel="4" collapsed="1" x14ac:dyDescent="0.3">
      <c r="A8" s="10" t="s">
        <v>29</v>
      </c>
      <c r="B8" s="10" t="s">
        <v>30</v>
      </c>
      <c r="C8" s="11">
        <f t="shared" ref="C8:L8" si="2">SUBTOTAL(9,C6:C7)</f>
        <v>1083375</v>
      </c>
      <c r="D8" s="11">
        <f t="shared" si="2"/>
        <v>0</v>
      </c>
      <c r="E8" s="11">
        <f t="shared" si="2"/>
        <v>0</v>
      </c>
      <c r="F8" s="11">
        <f t="shared" si="2"/>
        <v>0</v>
      </c>
      <c r="G8" s="11">
        <f t="shared" si="2"/>
        <v>0</v>
      </c>
      <c r="H8" s="11">
        <f t="shared" si="2"/>
        <v>0</v>
      </c>
      <c r="I8" s="11">
        <f t="shared" si="2"/>
        <v>0</v>
      </c>
      <c r="J8" s="11">
        <f t="shared" si="2"/>
        <v>1083375</v>
      </c>
      <c r="K8" s="11">
        <f t="shared" si="2"/>
        <v>0</v>
      </c>
      <c r="L8" s="11">
        <f t="shared" si="2"/>
        <v>0</v>
      </c>
      <c r="M8" s="12"/>
      <c r="N8" s="10"/>
      <c r="O8" s="13"/>
      <c r="P8" s="13"/>
      <c r="Q8" s="10"/>
      <c r="R8" s="10"/>
      <c r="S8" s="14">
        <f>SUBTOTAL(9,S6:S7)</f>
        <v>2</v>
      </c>
    </row>
    <row r="9" spans="1:19" hidden="1" outlineLevel="5" x14ac:dyDescent="0.25">
      <c r="A9" s="5" t="s">
        <v>34</v>
      </c>
      <c r="B9" s="5" t="s">
        <v>35</v>
      </c>
      <c r="C9" s="6">
        <v>299574</v>
      </c>
      <c r="D9" s="6">
        <v>299574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7">
        <v>80417419</v>
      </c>
      <c r="N9" s="5" t="s">
        <v>36</v>
      </c>
      <c r="O9" s="8">
        <v>45552</v>
      </c>
      <c r="P9" s="8">
        <v>45596</v>
      </c>
      <c r="Q9" s="5" t="s">
        <v>37</v>
      </c>
      <c r="R9" s="5" t="s">
        <v>38</v>
      </c>
      <c r="S9" s="9">
        <v>1</v>
      </c>
    </row>
    <row r="10" spans="1:19" ht="13" outlineLevel="4" collapsed="1" x14ac:dyDescent="0.3">
      <c r="A10" s="10" t="s">
        <v>34</v>
      </c>
      <c r="B10" s="10" t="s">
        <v>35</v>
      </c>
      <c r="C10" s="11">
        <f t="shared" ref="C10:L10" si="3">SUBTOTAL(9,C9:C9)</f>
        <v>299574</v>
      </c>
      <c r="D10" s="11">
        <f t="shared" si="3"/>
        <v>299574</v>
      </c>
      <c r="E10" s="11">
        <f t="shared" si="3"/>
        <v>0</v>
      </c>
      <c r="F10" s="11">
        <f t="shared" si="3"/>
        <v>0</v>
      </c>
      <c r="G10" s="11">
        <f t="shared" si="3"/>
        <v>0</v>
      </c>
      <c r="H10" s="11">
        <f t="shared" si="3"/>
        <v>0</v>
      </c>
      <c r="I10" s="11">
        <f t="shared" si="3"/>
        <v>0</v>
      </c>
      <c r="J10" s="11">
        <f t="shared" si="3"/>
        <v>0</v>
      </c>
      <c r="K10" s="11">
        <f t="shared" si="3"/>
        <v>0</v>
      </c>
      <c r="L10" s="11">
        <f t="shared" si="3"/>
        <v>0</v>
      </c>
      <c r="M10" s="12"/>
      <c r="N10" s="10"/>
      <c r="O10" s="13"/>
      <c r="P10" s="13"/>
      <c r="Q10" s="10"/>
      <c r="R10" s="10"/>
      <c r="S10" s="14">
        <f>SUBTOTAL(9,S9:S9)</f>
        <v>1</v>
      </c>
    </row>
    <row r="11" spans="1:19" hidden="1" outlineLevel="5" x14ac:dyDescent="0.25">
      <c r="A11" s="5" t="s">
        <v>39</v>
      </c>
      <c r="B11" s="5" t="s">
        <v>40</v>
      </c>
      <c r="C11" s="6">
        <v>49929</v>
      </c>
      <c r="D11" s="6">
        <v>49929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7">
        <v>80417424</v>
      </c>
      <c r="N11" s="5" t="s">
        <v>41</v>
      </c>
      <c r="O11" s="8">
        <v>45552</v>
      </c>
      <c r="P11" s="8">
        <v>45596</v>
      </c>
      <c r="Q11" s="5" t="s">
        <v>37</v>
      </c>
      <c r="R11" s="5" t="s">
        <v>42</v>
      </c>
      <c r="S11" s="9">
        <v>1</v>
      </c>
    </row>
    <row r="12" spans="1:19" ht="13" outlineLevel="4" collapsed="1" x14ac:dyDescent="0.3">
      <c r="A12" s="10" t="s">
        <v>39</v>
      </c>
      <c r="B12" s="10" t="s">
        <v>40</v>
      </c>
      <c r="C12" s="11">
        <f t="shared" ref="C12:L12" si="4">SUBTOTAL(9,C11:C11)</f>
        <v>49929</v>
      </c>
      <c r="D12" s="11">
        <f t="shared" si="4"/>
        <v>49929</v>
      </c>
      <c r="E12" s="11">
        <f t="shared" si="4"/>
        <v>0</v>
      </c>
      <c r="F12" s="11">
        <f t="shared" si="4"/>
        <v>0</v>
      </c>
      <c r="G12" s="11">
        <f t="shared" si="4"/>
        <v>0</v>
      </c>
      <c r="H12" s="11">
        <f t="shared" si="4"/>
        <v>0</v>
      </c>
      <c r="I12" s="11">
        <f t="shared" si="4"/>
        <v>0</v>
      </c>
      <c r="J12" s="11">
        <f t="shared" si="4"/>
        <v>0</v>
      </c>
      <c r="K12" s="11">
        <f t="shared" si="4"/>
        <v>0</v>
      </c>
      <c r="L12" s="11">
        <f t="shared" si="4"/>
        <v>0</v>
      </c>
      <c r="M12" s="12"/>
      <c r="N12" s="10"/>
      <c r="O12" s="13"/>
      <c r="P12" s="13"/>
      <c r="Q12" s="10"/>
      <c r="R12" s="10"/>
      <c r="S12" s="14">
        <f>SUBTOTAL(9,S11:S11)</f>
        <v>1</v>
      </c>
    </row>
    <row r="13" spans="1:19" hidden="1" outlineLevel="5" x14ac:dyDescent="0.25">
      <c r="A13" s="5" t="s">
        <v>43</v>
      </c>
      <c r="B13" s="5" t="s">
        <v>44</v>
      </c>
      <c r="C13" s="6">
        <v>550768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550768</v>
      </c>
      <c r="L13" s="6">
        <v>0</v>
      </c>
      <c r="M13" s="7">
        <v>85593404</v>
      </c>
      <c r="N13" s="5" t="s">
        <v>45</v>
      </c>
      <c r="O13" s="8">
        <v>44386</v>
      </c>
      <c r="P13" s="8">
        <v>44439</v>
      </c>
      <c r="Q13" s="5" t="s">
        <v>22</v>
      </c>
      <c r="R13" s="5" t="s">
        <v>46</v>
      </c>
      <c r="S13" s="9">
        <v>1</v>
      </c>
    </row>
    <row r="14" spans="1:19" ht="13" outlineLevel="4" collapsed="1" x14ac:dyDescent="0.3">
      <c r="A14" s="10" t="s">
        <v>43</v>
      </c>
      <c r="B14" s="10" t="s">
        <v>44</v>
      </c>
      <c r="C14" s="11">
        <f t="shared" ref="C14:L14" si="5">SUBTOTAL(9,C13:C13)</f>
        <v>550768</v>
      </c>
      <c r="D14" s="11">
        <f t="shared" si="5"/>
        <v>0</v>
      </c>
      <c r="E14" s="11">
        <f t="shared" si="5"/>
        <v>0</v>
      </c>
      <c r="F14" s="11">
        <f t="shared" si="5"/>
        <v>0</v>
      </c>
      <c r="G14" s="11">
        <f t="shared" si="5"/>
        <v>0</v>
      </c>
      <c r="H14" s="11">
        <f t="shared" si="5"/>
        <v>0</v>
      </c>
      <c r="I14" s="11">
        <f t="shared" si="5"/>
        <v>0</v>
      </c>
      <c r="J14" s="11">
        <f t="shared" si="5"/>
        <v>0</v>
      </c>
      <c r="K14" s="11">
        <f t="shared" si="5"/>
        <v>550768</v>
      </c>
      <c r="L14" s="11">
        <f t="shared" si="5"/>
        <v>0</v>
      </c>
      <c r="M14" s="12"/>
      <c r="N14" s="10"/>
      <c r="O14" s="13"/>
      <c r="P14" s="13"/>
      <c r="Q14" s="10"/>
      <c r="R14" s="10"/>
      <c r="S14" s="14">
        <f>SUBTOTAL(9,S13:S13)</f>
        <v>1</v>
      </c>
    </row>
    <row r="15" spans="1:19" hidden="1" outlineLevel="5" x14ac:dyDescent="0.25">
      <c r="A15" s="5" t="s">
        <v>47</v>
      </c>
      <c r="B15" s="5" t="s">
        <v>48</v>
      </c>
      <c r="C15" s="6">
        <v>449361</v>
      </c>
      <c r="D15" s="6">
        <v>449361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7">
        <v>80428850</v>
      </c>
      <c r="N15" s="5" t="s">
        <v>49</v>
      </c>
      <c r="O15" s="8">
        <v>45565</v>
      </c>
      <c r="P15" s="8">
        <v>45596</v>
      </c>
      <c r="Q15" s="5" t="s">
        <v>37</v>
      </c>
      <c r="R15" s="5" t="s">
        <v>50</v>
      </c>
      <c r="S15" s="9">
        <v>1</v>
      </c>
    </row>
    <row r="16" spans="1:19" hidden="1" outlineLevel="5" x14ac:dyDescent="0.25">
      <c r="A16" s="5" t="s">
        <v>47</v>
      </c>
      <c r="B16" s="5" t="s">
        <v>48</v>
      </c>
      <c r="C16" s="6">
        <v>150477</v>
      </c>
      <c r="D16" s="6">
        <v>150477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7">
        <v>80428851</v>
      </c>
      <c r="N16" s="5" t="s">
        <v>51</v>
      </c>
      <c r="O16" s="8">
        <v>45565</v>
      </c>
      <c r="P16" s="8">
        <v>45596</v>
      </c>
      <c r="Q16" s="5" t="s">
        <v>37</v>
      </c>
      <c r="R16" s="5" t="s">
        <v>50</v>
      </c>
      <c r="S16" s="9">
        <v>1</v>
      </c>
    </row>
    <row r="17" spans="1:19" ht="13" outlineLevel="4" collapsed="1" x14ac:dyDescent="0.3">
      <c r="A17" s="10" t="s">
        <v>47</v>
      </c>
      <c r="B17" s="10" t="s">
        <v>48</v>
      </c>
      <c r="C17" s="11">
        <f t="shared" ref="C17:L17" si="6">SUBTOTAL(9,C15:C16)</f>
        <v>599838</v>
      </c>
      <c r="D17" s="11">
        <f t="shared" si="6"/>
        <v>599838</v>
      </c>
      <c r="E17" s="11">
        <f t="shared" si="6"/>
        <v>0</v>
      </c>
      <c r="F17" s="11">
        <f t="shared" si="6"/>
        <v>0</v>
      </c>
      <c r="G17" s="11">
        <f t="shared" si="6"/>
        <v>0</v>
      </c>
      <c r="H17" s="11">
        <f t="shared" si="6"/>
        <v>0</v>
      </c>
      <c r="I17" s="11">
        <f t="shared" si="6"/>
        <v>0</v>
      </c>
      <c r="J17" s="11">
        <f t="shared" si="6"/>
        <v>0</v>
      </c>
      <c r="K17" s="11">
        <f t="shared" si="6"/>
        <v>0</v>
      </c>
      <c r="L17" s="11">
        <f t="shared" si="6"/>
        <v>0</v>
      </c>
      <c r="M17" s="12"/>
      <c r="N17" s="10"/>
      <c r="O17" s="13"/>
      <c r="P17" s="13"/>
      <c r="Q17" s="10"/>
      <c r="R17" s="10"/>
      <c r="S17" s="14">
        <f>SUBTOTAL(9,S15:S16)</f>
        <v>2</v>
      </c>
    </row>
    <row r="18" spans="1:19" ht="13" outlineLevel="3" x14ac:dyDescent="0.3">
      <c r="A18" s="15" t="s">
        <v>52</v>
      </c>
      <c r="B18" s="15" t="s">
        <v>53</v>
      </c>
      <c r="C18" s="16">
        <f t="shared" ref="C18:L18" si="7">SUBTOTAL(9,C2:C17)</f>
        <v>2602283</v>
      </c>
      <c r="D18" s="16">
        <f t="shared" si="7"/>
        <v>949341</v>
      </c>
      <c r="E18" s="16">
        <f t="shared" si="7"/>
        <v>0</v>
      </c>
      <c r="F18" s="16">
        <f t="shared" si="7"/>
        <v>0</v>
      </c>
      <c r="G18" s="16">
        <f t="shared" si="7"/>
        <v>0</v>
      </c>
      <c r="H18" s="16">
        <f t="shared" si="7"/>
        <v>-451</v>
      </c>
      <c r="I18" s="16">
        <f t="shared" si="7"/>
        <v>0</v>
      </c>
      <c r="J18" s="16">
        <f t="shared" si="7"/>
        <v>1102625</v>
      </c>
      <c r="K18" s="16">
        <f t="shared" si="7"/>
        <v>550768</v>
      </c>
      <c r="L18" s="16">
        <f t="shared" si="7"/>
        <v>0</v>
      </c>
      <c r="M18" s="17"/>
      <c r="N18" s="15"/>
      <c r="O18" s="18"/>
      <c r="P18" s="18"/>
      <c r="Q18" s="15"/>
      <c r="R18" s="15"/>
      <c r="S18" s="19">
        <f>SUBTOTAL(9,S2:S17)</f>
        <v>9</v>
      </c>
    </row>
    <row r="19" spans="1:19" ht="13" outlineLevel="2" x14ac:dyDescent="0.3">
      <c r="A19" s="20" t="s">
        <v>54</v>
      </c>
      <c r="B19" s="20" t="s">
        <v>55</v>
      </c>
      <c r="C19" s="21">
        <f t="shared" ref="C19:L19" si="8">SUBTOTAL(9,C2:C18)</f>
        <v>2602283</v>
      </c>
      <c r="D19" s="21">
        <f t="shared" si="8"/>
        <v>949341</v>
      </c>
      <c r="E19" s="21">
        <f t="shared" si="8"/>
        <v>0</v>
      </c>
      <c r="F19" s="21">
        <f t="shared" si="8"/>
        <v>0</v>
      </c>
      <c r="G19" s="21">
        <f t="shared" si="8"/>
        <v>0</v>
      </c>
      <c r="H19" s="21">
        <f t="shared" si="8"/>
        <v>-451</v>
      </c>
      <c r="I19" s="21">
        <f t="shared" si="8"/>
        <v>0</v>
      </c>
      <c r="J19" s="21">
        <f t="shared" si="8"/>
        <v>1102625</v>
      </c>
      <c r="K19" s="21">
        <f t="shared" si="8"/>
        <v>550768</v>
      </c>
      <c r="L19" s="21">
        <f t="shared" si="8"/>
        <v>0</v>
      </c>
      <c r="M19" s="22"/>
      <c r="N19" s="20"/>
      <c r="O19" s="23"/>
      <c r="P19" s="23"/>
      <c r="Q19" s="20"/>
      <c r="R19" s="20"/>
      <c r="S19" s="24">
        <f>SUBTOTAL(9,S2:S18)</f>
        <v>9</v>
      </c>
    </row>
    <row r="20" spans="1:19" ht="13" outlineLevel="1" x14ac:dyDescent="0.3">
      <c r="A20" s="25" t="s">
        <v>56</v>
      </c>
      <c r="B20" s="25" t="s">
        <v>57</v>
      </c>
      <c r="C20" s="26">
        <f t="shared" ref="C20:L20" si="9">SUBTOTAL(9,C2:C19)</f>
        <v>2602283</v>
      </c>
      <c r="D20" s="26">
        <f t="shared" si="9"/>
        <v>949341</v>
      </c>
      <c r="E20" s="26">
        <f t="shared" si="9"/>
        <v>0</v>
      </c>
      <c r="F20" s="26">
        <f t="shared" si="9"/>
        <v>0</v>
      </c>
      <c r="G20" s="26">
        <f t="shared" si="9"/>
        <v>0</v>
      </c>
      <c r="H20" s="26">
        <f t="shared" si="9"/>
        <v>-451</v>
      </c>
      <c r="I20" s="26">
        <f t="shared" si="9"/>
        <v>0</v>
      </c>
      <c r="J20" s="26">
        <f t="shared" si="9"/>
        <v>1102625</v>
      </c>
      <c r="K20" s="26">
        <f t="shared" si="9"/>
        <v>550768</v>
      </c>
      <c r="L20" s="26">
        <f t="shared" si="9"/>
        <v>0</v>
      </c>
      <c r="M20" s="27"/>
      <c r="N20" s="25"/>
      <c r="O20" s="28"/>
      <c r="P20" s="28"/>
      <c r="Q20" s="25"/>
      <c r="R20" s="25"/>
      <c r="S20" s="29">
        <f>SUBTOTAL(9,S2:S19)</f>
        <v>9</v>
      </c>
    </row>
    <row r="21" spans="1:19" ht="13" x14ac:dyDescent="0.3">
      <c r="A21" s="2"/>
      <c r="B21" s="2"/>
      <c r="C21" s="30">
        <f t="shared" ref="C21:L21" si="10">SUBTOTAL(9,C2:C20)</f>
        <v>2602283</v>
      </c>
      <c r="D21" s="30">
        <f t="shared" si="10"/>
        <v>949341</v>
      </c>
      <c r="E21" s="30">
        <f t="shared" si="10"/>
        <v>0</v>
      </c>
      <c r="F21" s="30">
        <f t="shared" si="10"/>
        <v>0</v>
      </c>
      <c r="G21" s="30">
        <f t="shared" si="10"/>
        <v>0</v>
      </c>
      <c r="H21" s="30">
        <f t="shared" si="10"/>
        <v>-451</v>
      </c>
      <c r="I21" s="30">
        <f t="shared" si="10"/>
        <v>0</v>
      </c>
      <c r="J21" s="30">
        <f t="shared" si="10"/>
        <v>1102625</v>
      </c>
      <c r="K21" s="30">
        <f t="shared" si="10"/>
        <v>550768</v>
      </c>
      <c r="L21" s="30">
        <f t="shared" si="10"/>
        <v>0</v>
      </c>
      <c r="M21" s="31"/>
      <c r="N21" s="2"/>
      <c r="O21" s="32"/>
      <c r="P21" s="32"/>
      <c r="Q21" s="2"/>
      <c r="R21" s="2"/>
      <c r="S21" s="33">
        <f>SUBTOTAL(9,S2:S20)</f>
        <v>9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C33E7-1816-4734-84CD-2D325427D5A5}">
  <dimension ref="A1:S38"/>
  <sheetViews>
    <sheetView workbookViewId="0">
      <selection activeCell="S1" sqref="S1"/>
    </sheetView>
  </sheetViews>
  <sheetFormatPr defaultColWidth="8.7265625" defaultRowHeight="12.5" outlineLevelRow="5" x14ac:dyDescent="0.25"/>
  <cols>
    <col min="1" max="1" width="8.7265625" style="4"/>
    <col min="2" max="2" width="20.453125" style="4" customWidth="1"/>
    <col min="3" max="7" width="8.7265625" style="4"/>
    <col min="8" max="8" width="11.1796875" style="4" customWidth="1"/>
    <col min="9" max="18" width="8.7265625" style="4"/>
    <col min="19" max="19" width="11.453125" style="4" customWidth="1"/>
    <col min="20" max="16384" width="8.7265625" style="4"/>
  </cols>
  <sheetData>
    <row r="1" spans="1:19" ht="13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</row>
    <row r="2" spans="1:19" hidden="1" outlineLevel="5" x14ac:dyDescent="0.25">
      <c r="A2" s="5" t="s">
        <v>58</v>
      </c>
      <c r="B2" s="5" t="s">
        <v>59</v>
      </c>
      <c r="C2" s="6">
        <v>199716</v>
      </c>
      <c r="D2" s="6">
        <v>199716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7">
        <v>80417414</v>
      </c>
      <c r="N2" s="5" t="s">
        <v>60</v>
      </c>
      <c r="O2" s="8">
        <v>45552</v>
      </c>
      <c r="P2" s="8">
        <v>45596</v>
      </c>
      <c r="Q2" s="5" t="s">
        <v>37</v>
      </c>
      <c r="R2" s="5" t="s">
        <v>61</v>
      </c>
      <c r="S2" s="9">
        <v>1</v>
      </c>
    </row>
    <row r="3" spans="1:19" hidden="1" outlineLevel="5" x14ac:dyDescent="0.25">
      <c r="A3" s="5" t="s">
        <v>58</v>
      </c>
      <c r="B3" s="5" t="s">
        <v>59</v>
      </c>
      <c r="C3" s="6">
        <v>50159</v>
      </c>
      <c r="D3" s="6">
        <v>50159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7">
        <v>80428848</v>
      </c>
      <c r="N3" s="5" t="s">
        <v>62</v>
      </c>
      <c r="O3" s="8">
        <v>45565</v>
      </c>
      <c r="P3" s="8">
        <v>45596</v>
      </c>
      <c r="Q3" s="5" t="s">
        <v>37</v>
      </c>
      <c r="R3" s="5" t="s">
        <v>61</v>
      </c>
      <c r="S3" s="9">
        <v>1</v>
      </c>
    </row>
    <row r="4" spans="1:19" ht="13" outlineLevel="4" collapsed="1" x14ac:dyDescent="0.3">
      <c r="A4" s="10" t="s">
        <v>58</v>
      </c>
      <c r="B4" s="10" t="s">
        <v>59</v>
      </c>
      <c r="C4" s="11">
        <f t="shared" ref="C4:L4" si="0">SUBTOTAL(9,C2:C3)</f>
        <v>249875</v>
      </c>
      <c r="D4" s="11">
        <f t="shared" si="0"/>
        <v>249875</v>
      </c>
      <c r="E4" s="11">
        <f t="shared" si="0"/>
        <v>0</v>
      </c>
      <c r="F4" s="11">
        <f t="shared" si="0"/>
        <v>0</v>
      </c>
      <c r="G4" s="11">
        <f t="shared" si="0"/>
        <v>0</v>
      </c>
      <c r="H4" s="11">
        <f t="shared" si="0"/>
        <v>0</v>
      </c>
      <c r="I4" s="11">
        <f t="shared" si="0"/>
        <v>0</v>
      </c>
      <c r="J4" s="11">
        <f t="shared" si="0"/>
        <v>0</v>
      </c>
      <c r="K4" s="11">
        <f t="shared" si="0"/>
        <v>0</v>
      </c>
      <c r="L4" s="11">
        <f t="shared" si="0"/>
        <v>0</v>
      </c>
      <c r="M4" s="12"/>
      <c r="N4" s="10"/>
      <c r="O4" s="13"/>
      <c r="P4" s="13"/>
      <c r="Q4" s="10"/>
      <c r="R4" s="10"/>
      <c r="S4" s="14">
        <f>SUBTOTAL(9,S2:S3)</f>
        <v>2</v>
      </c>
    </row>
    <row r="5" spans="1:19" hidden="1" outlineLevel="5" x14ac:dyDescent="0.25">
      <c r="A5" s="5" t="s">
        <v>63</v>
      </c>
      <c r="B5" s="5" t="s">
        <v>64</v>
      </c>
      <c r="C5" s="6">
        <v>50159</v>
      </c>
      <c r="D5" s="6">
        <v>50159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7">
        <v>80428853</v>
      </c>
      <c r="N5" s="5" t="s">
        <v>65</v>
      </c>
      <c r="O5" s="8">
        <v>45565</v>
      </c>
      <c r="P5" s="8">
        <v>45596</v>
      </c>
      <c r="Q5" s="5" t="s">
        <v>37</v>
      </c>
      <c r="R5" s="5" t="s">
        <v>66</v>
      </c>
      <c r="S5" s="9">
        <v>1</v>
      </c>
    </row>
    <row r="6" spans="1:19" ht="13" outlineLevel="4" collapsed="1" x14ac:dyDescent="0.3">
      <c r="A6" s="10" t="s">
        <v>63</v>
      </c>
      <c r="B6" s="10" t="s">
        <v>64</v>
      </c>
      <c r="C6" s="11">
        <f t="shared" ref="C6:L6" si="1">SUBTOTAL(9,C5:C5)</f>
        <v>50159</v>
      </c>
      <c r="D6" s="11">
        <f t="shared" si="1"/>
        <v>50159</v>
      </c>
      <c r="E6" s="11">
        <f t="shared" si="1"/>
        <v>0</v>
      </c>
      <c r="F6" s="11">
        <f t="shared" si="1"/>
        <v>0</v>
      </c>
      <c r="G6" s="11">
        <f t="shared" si="1"/>
        <v>0</v>
      </c>
      <c r="H6" s="11">
        <f t="shared" si="1"/>
        <v>0</v>
      </c>
      <c r="I6" s="11">
        <f t="shared" si="1"/>
        <v>0</v>
      </c>
      <c r="J6" s="11">
        <f t="shared" si="1"/>
        <v>0</v>
      </c>
      <c r="K6" s="11">
        <f t="shared" si="1"/>
        <v>0</v>
      </c>
      <c r="L6" s="11">
        <f t="shared" si="1"/>
        <v>0</v>
      </c>
      <c r="M6" s="12"/>
      <c r="N6" s="10"/>
      <c r="O6" s="13"/>
      <c r="P6" s="13"/>
      <c r="Q6" s="10"/>
      <c r="R6" s="10"/>
      <c r="S6" s="14">
        <f>SUBTOTAL(9,S5:S5)</f>
        <v>1</v>
      </c>
    </row>
    <row r="7" spans="1:19" hidden="1" outlineLevel="5" x14ac:dyDescent="0.25">
      <c r="A7" s="5" t="s">
        <v>67</v>
      </c>
      <c r="B7" s="5" t="s">
        <v>68</v>
      </c>
      <c r="C7" s="6">
        <v>100318</v>
      </c>
      <c r="D7" s="6">
        <v>100318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7">
        <v>80428857</v>
      </c>
      <c r="N7" s="5" t="s">
        <v>69</v>
      </c>
      <c r="O7" s="8">
        <v>45565</v>
      </c>
      <c r="P7" s="8">
        <v>45596</v>
      </c>
      <c r="Q7" s="5" t="s">
        <v>37</v>
      </c>
      <c r="R7" s="5" t="s">
        <v>70</v>
      </c>
      <c r="S7" s="9">
        <v>1</v>
      </c>
    </row>
    <row r="8" spans="1:19" ht="13" outlineLevel="4" collapsed="1" x14ac:dyDescent="0.3">
      <c r="A8" s="10" t="s">
        <v>67</v>
      </c>
      <c r="B8" s="10" t="s">
        <v>68</v>
      </c>
      <c r="C8" s="11">
        <f t="shared" ref="C8:L8" si="2">SUBTOTAL(9,C7:C7)</f>
        <v>100318</v>
      </c>
      <c r="D8" s="11">
        <f t="shared" si="2"/>
        <v>100318</v>
      </c>
      <c r="E8" s="11">
        <f t="shared" si="2"/>
        <v>0</v>
      </c>
      <c r="F8" s="11">
        <f t="shared" si="2"/>
        <v>0</v>
      </c>
      <c r="G8" s="11">
        <f t="shared" si="2"/>
        <v>0</v>
      </c>
      <c r="H8" s="11">
        <f t="shared" si="2"/>
        <v>0</v>
      </c>
      <c r="I8" s="11">
        <f t="shared" si="2"/>
        <v>0</v>
      </c>
      <c r="J8" s="11">
        <f t="shared" si="2"/>
        <v>0</v>
      </c>
      <c r="K8" s="11">
        <f t="shared" si="2"/>
        <v>0</v>
      </c>
      <c r="L8" s="11">
        <f t="shared" si="2"/>
        <v>0</v>
      </c>
      <c r="M8" s="12"/>
      <c r="N8" s="10"/>
      <c r="O8" s="13"/>
      <c r="P8" s="13"/>
      <c r="Q8" s="10"/>
      <c r="R8" s="10"/>
      <c r="S8" s="14">
        <f>SUBTOTAL(9,S7:S7)</f>
        <v>1</v>
      </c>
    </row>
    <row r="9" spans="1:19" hidden="1" outlineLevel="5" x14ac:dyDescent="0.25">
      <c r="A9" s="5" t="s">
        <v>19</v>
      </c>
      <c r="B9" s="5" t="s">
        <v>20</v>
      </c>
      <c r="C9" s="6">
        <v>227904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227904</v>
      </c>
      <c r="L9" s="6">
        <v>0</v>
      </c>
      <c r="M9" s="7">
        <v>85593405</v>
      </c>
      <c r="N9" s="5" t="s">
        <v>71</v>
      </c>
      <c r="O9" s="8">
        <v>44386</v>
      </c>
      <c r="P9" s="8">
        <v>44439</v>
      </c>
      <c r="Q9" s="5" t="s">
        <v>22</v>
      </c>
      <c r="R9" s="5" t="s">
        <v>23</v>
      </c>
      <c r="S9" s="9">
        <v>1</v>
      </c>
    </row>
    <row r="10" spans="1:19" ht="13" outlineLevel="4" collapsed="1" x14ac:dyDescent="0.3">
      <c r="A10" s="10" t="s">
        <v>19</v>
      </c>
      <c r="B10" s="10" t="s">
        <v>20</v>
      </c>
      <c r="C10" s="11">
        <f t="shared" ref="C10:L10" si="3">SUBTOTAL(9,C9:C9)</f>
        <v>227904</v>
      </c>
      <c r="D10" s="11">
        <f t="shared" si="3"/>
        <v>0</v>
      </c>
      <c r="E10" s="11">
        <f t="shared" si="3"/>
        <v>0</v>
      </c>
      <c r="F10" s="11">
        <f t="shared" si="3"/>
        <v>0</v>
      </c>
      <c r="G10" s="11">
        <f t="shared" si="3"/>
        <v>0</v>
      </c>
      <c r="H10" s="11">
        <f t="shared" si="3"/>
        <v>0</v>
      </c>
      <c r="I10" s="11">
        <f t="shared" si="3"/>
        <v>0</v>
      </c>
      <c r="J10" s="11">
        <f t="shared" si="3"/>
        <v>0</v>
      </c>
      <c r="K10" s="11">
        <f t="shared" si="3"/>
        <v>227904</v>
      </c>
      <c r="L10" s="11">
        <f t="shared" si="3"/>
        <v>0</v>
      </c>
      <c r="M10" s="12"/>
      <c r="N10" s="10"/>
      <c r="O10" s="13"/>
      <c r="P10" s="13"/>
      <c r="Q10" s="10"/>
      <c r="R10" s="10"/>
      <c r="S10" s="14">
        <f>SUBTOTAL(9,S9:S9)</f>
        <v>1</v>
      </c>
    </row>
    <row r="11" spans="1:19" hidden="1" outlineLevel="5" x14ac:dyDescent="0.25">
      <c r="A11" s="5" t="s">
        <v>72</v>
      </c>
      <c r="B11" s="5" t="s">
        <v>73</v>
      </c>
      <c r="C11" s="6">
        <v>249645</v>
      </c>
      <c r="D11" s="6">
        <v>249645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7">
        <v>80417417</v>
      </c>
      <c r="N11" s="5" t="s">
        <v>74</v>
      </c>
      <c r="O11" s="8">
        <v>45552</v>
      </c>
      <c r="P11" s="8">
        <v>45596</v>
      </c>
      <c r="Q11" s="5" t="s">
        <v>37</v>
      </c>
      <c r="R11" s="5" t="s">
        <v>75</v>
      </c>
      <c r="S11" s="9">
        <v>1</v>
      </c>
    </row>
    <row r="12" spans="1:19" hidden="1" outlineLevel="5" x14ac:dyDescent="0.25">
      <c r="A12" s="5" t="s">
        <v>72</v>
      </c>
      <c r="B12" s="5" t="s">
        <v>73</v>
      </c>
      <c r="C12" s="6">
        <v>100318</v>
      </c>
      <c r="D12" s="6">
        <v>100318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7">
        <v>80428849</v>
      </c>
      <c r="N12" s="5" t="s">
        <v>76</v>
      </c>
      <c r="O12" s="8">
        <v>45565</v>
      </c>
      <c r="P12" s="8">
        <v>45596</v>
      </c>
      <c r="Q12" s="5" t="s">
        <v>37</v>
      </c>
      <c r="R12" s="5" t="s">
        <v>75</v>
      </c>
      <c r="S12" s="9">
        <v>1</v>
      </c>
    </row>
    <row r="13" spans="1:19" ht="13" outlineLevel="4" collapsed="1" x14ac:dyDescent="0.3">
      <c r="A13" s="10" t="s">
        <v>72</v>
      </c>
      <c r="B13" s="10" t="s">
        <v>73</v>
      </c>
      <c r="C13" s="11">
        <f t="shared" ref="C13:L13" si="4">SUBTOTAL(9,C11:C12)</f>
        <v>349963</v>
      </c>
      <c r="D13" s="11">
        <f t="shared" si="4"/>
        <v>349963</v>
      </c>
      <c r="E13" s="11">
        <f t="shared" si="4"/>
        <v>0</v>
      </c>
      <c r="F13" s="11">
        <f t="shared" si="4"/>
        <v>0</v>
      </c>
      <c r="G13" s="11">
        <f t="shared" si="4"/>
        <v>0</v>
      </c>
      <c r="H13" s="11">
        <f t="shared" si="4"/>
        <v>0</v>
      </c>
      <c r="I13" s="11">
        <f t="shared" si="4"/>
        <v>0</v>
      </c>
      <c r="J13" s="11">
        <f t="shared" si="4"/>
        <v>0</v>
      </c>
      <c r="K13" s="11">
        <f t="shared" si="4"/>
        <v>0</v>
      </c>
      <c r="L13" s="11">
        <f t="shared" si="4"/>
        <v>0</v>
      </c>
      <c r="M13" s="12"/>
      <c r="N13" s="10"/>
      <c r="O13" s="13"/>
      <c r="P13" s="13"/>
      <c r="Q13" s="10"/>
      <c r="R13" s="10"/>
      <c r="S13" s="14">
        <f>SUBTOTAL(9,S11:S12)</f>
        <v>2</v>
      </c>
    </row>
    <row r="14" spans="1:19" hidden="1" outlineLevel="5" x14ac:dyDescent="0.25">
      <c r="A14" s="5" t="s">
        <v>24</v>
      </c>
      <c r="B14" s="5" t="s">
        <v>25</v>
      </c>
      <c r="C14" s="6">
        <v>250795</v>
      </c>
      <c r="D14" s="6">
        <v>250795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7">
        <v>80428861</v>
      </c>
      <c r="N14" s="5" t="s">
        <v>77</v>
      </c>
      <c r="O14" s="8">
        <v>45568</v>
      </c>
      <c r="P14" s="8">
        <v>45627</v>
      </c>
      <c r="Q14" s="5" t="s">
        <v>37</v>
      </c>
      <c r="R14" s="5" t="s">
        <v>28</v>
      </c>
      <c r="S14" s="9">
        <v>1</v>
      </c>
    </row>
    <row r="15" spans="1:19" ht="13" outlineLevel="4" collapsed="1" x14ac:dyDescent="0.3">
      <c r="A15" s="10" t="s">
        <v>24</v>
      </c>
      <c r="B15" s="10" t="s">
        <v>25</v>
      </c>
      <c r="C15" s="11">
        <f t="shared" ref="C15:L15" si="5">SUBTOTAL(9,C14:C14)</f>
        <v>250795</v>
      </c>
      <c r="D15" s="11">
        <f t="shared" si="5"/>
        <v>250795</v>
      </c>
      <c r="E15" s="11">
        <f t="shared" si="5"/>
        <v>0</v>
      </c>
      <c r="F15" s="11">
        <f t="shared" si="5"/>
        <v>0</v>
      </c>
      <c r="G15" s="11">
        <f t="shared" si="5"/>
        <v>0</v>
      </c>
      <c r="H15" s="11">
        <f t="shared" si="5"/>
        <v>0</v>
      </c>
      <c r="I15" s="11">
        <f t="shared" si="5"/>
        <v>0</v>
      </c>
      <c r="J15" s="11">
        <f t="shared" si="5"/>
        <v>0</v>
      </c>
      <c r="K15" s="11">
        <f t="shared" si="5"/>
        <v>0</v>
      </c>
      <c r="L15" s="11">
        <f t="shared" si="5"/>
        <v>0</v>
      </c>
      <c r="M15" s="12"/>
      <c r="N15" s="10"/>
      <c r="O15" s="13"/>
      <c r="P15" s="13"/>
      <c r="Q15" s="10"/>
      <c r="R15" s="10"/>
      <c r="S15" s="14">
        <f>SUBTOTAL(9,S14:S14)</f>
        <v>1</v>
      </c>
    </row>
    <row r="16" spans="1:19" hidden="1" outlineLevel="5" x14ac:dyDescent="0.25">
      <c r="A16" s="5" t="s">
        <v>78</v>
      </c>
      <c r="B16" s="5" t="s">
        <v>79</v>
      </c>
      <c r="C16" s="6">
        <v>748935</v>
      </c>
      <c r="D16" s="6">
        <v>748935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7">
        <v>80417427</v>
      </c>
      <c r="N16" s="5" t="s">
        <v>80</v>
      </c>
      <c r="O16" s="8">
        <v>45552</v>
      </c>
      <c r="P16" s="8">
        <v>45596</v>
      </c>
      <c r="Q16" s="5" t="s">
        <v>37</v>
      </c>
      <c r="R16" s="5" t="s">
        <v>81</v>
      </c>
      <c r="S16" s="9">
        <v>1</v>
      </c>
    </row>
    <row r="17" spans="1:19" hidden="1" outlineLevel="5" x14ac:dyDescent="0.25">
      <c r="A17" s="5" t="s">
        <v>78</v>
      </c>
      <c r="B17" s="5" t="s">
        <v>79</v>
      </c>
      <c r="C17" s="6">
        <v>752385</v>
      </c>
      <c r="D17" s="6">
        <v>752385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7">
        <v>80428858</v>
      </c>
      <c r="N17" s="5" t="s">
        <v>82</v>
      </c>
      <c r="O17" s="8">
        <v>45565</v>
      </c>
      <c r="P17" s="8">
        <v>45596</v>
      </c>
      <c r="Q17" s="5" t="s">
        <v>37</v>
      </c>
      <c r="R17" s="5" t="s">
        <v>81</v>
      </c>
      <c r="S17" s="9">
        <v>1</v>
      </c>
    </row>
    <row r="18" spans="1:19" hidden="1" outlineLevel="5" x14ac:dyDescent="0.25">
      <c r="A18" s="5" t="s">
        <v>78</v>
      </c>
      <c r="B18" s="5" t="s">
        <v>79</v>
      </c>
      <c r="C18" s="6">
        <v>-9020</v>
      </c>
      <c r="D18" s="6">
        <v>0</v>
      </c>
      <c r="E18" s="6">
        <v>0</v>
      </c>
      <c r="F18" s="6">
        <v>0</v>
      </c>
      <c r="G18" s="6">
        <v>0</v>
      </c>
      <c r="H18" s="6">
        <v>-9020</v>
      </c>
      <c r="I18" s="6">
        <v>0</v>
      </c>
      <c r="J18" s="6">
        <v>0</v>
      </c>
      <c r="K18" s="6">
        <v>0</v>
      </c>
      <c r="L18" s="6">
        <v>0</v>
      </c>
      <c r="M18" s="7">
        <v>80228679</v>
      </c>
      <c r="N18" s="5" t="s">
        <v>83</v>
      </c>
      <c r="O18" s="8">
        <v>45275</v>
      </c>
      <c r="P18" s="8">
        <v>45292</v>
      </c>
      <c r="Q18" s="5" t="s">
        <v>27</v>
      </c>
      <c r="R18" s="5" t="s">
        <v>81</v>
      </c>
      <c r="S18" s="9">
        <v>1</v>
      </c>
    </row>
    <row r="19" spans="1:19" ht="13" outlineLevel="4" collapsed="1" x14ac:dyDescent="0.3">
      <c r="A19" s="10" t="s">
        <v>78</v>
      </c>
      <c r="B19" s="10" t="s">
        <v>79</v>
      </c>
      <c r="C19" s="11">
        <f t="shared" ref="C19:L19" si="6">SUBTOTAL(9,C16:C18)</f>
        <v>1492300</v>
      </c>
      <c r="D19" s="11">
        <f t="shared" si="6"/>
        <v>1501320</v>
      </c>
      <c r="E19" s="11">
        <f t="shared" si="6"/>
        <v>0</v>
      </c>
      <c r="F19" s="11">
        <f t="shared" si="6"/>
        <v>0</v>
      </c>
      <c r="G19" s="11">
        <f t="shared" si="6"/>
        <v>0</v>
      </c>
      <c r="H19" s="11">
        <f t="shared" si="6"/>
        <v>-9020</v>
      </c>
      <c r="I19" s="11">
        <f t="shared" si="6"/>
        <v>0</v>
      </c>
      <c r="J19" s="11">
        <f t="shared" si="6"/>
        <v>0</v>
      </c>
      <c r="K19" s="11">
        <f t="shared" si="6"/>
        <v>0</v>
      </c>
      <c r="L19" s="11">
        <f t="shared" si="6"/>
        <v>0</v>
      </c>
      <c r="M19" s="12"/>
      <c r="N19" s="10"/>
      <c r="O19" s="13"/>
      <c r="P19" s="13"/>
      <c r="Q19" s="10"/>
      <c r="R19" s="10"/>
      <c r="S19" s="14">
        <f>SUBTOTAL(9,S16:S18)</f>
        <v>3</v>
      </c>
    </row>
    <row r="20" spans="1:19" hidden="1" outlineLevel="5" x14ac:dyDescent="0.25">
      <c r="A20" s="5" t="s">
        <v>84</v>
      </c>
      <c r="B20" s="5" t="s">
        <v>85</v>
      </c>
      <c r="C20" s="6">
        <v>2097018</v>
      </c>
      <c r="D20" s="6">
        <v>2097018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7">
        <v>80417407</v>
      </c>
      <c r="N20" s="5" t="s">
        <v>86</v>
      </c>
      <c r="O20" s="8">
        <v>45552</v>
      </c>
      <c r="P20" s="8">
        <v>45596</v>
      </c>
      <c r="Q20" s="5" t="s">
        <v>37</v>
      </c>
      <c r="R20" s="5" t="s">
        <v>87</v>
      </c>
      <c r="S20" s="9">
        <v>1</v>
      </c>
    </row>
    <row r="21" spans="1:19" hidden="1" outlineLevel="5" x14ac:dyDescent="0.25">
      <c r="A21" s="5" t="s">
        <v>84</v>
      </c>
      <c r="B21" s="5" t="s">
        <v>85</v>
      </c>
      <c r="C21" s="6">
        <v>3260335</v>
      </c>
      <c r="D21" s="6">
        <v>3260335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7">
        <v>80428852</v>
      </c>
      <c r="N21" s="5" t="s">
        <v>88</v>
      </c>
      <c r="O21" s="8">
        <v>45565</v>
      </c>
      <c r="P21" s="8">
        <v>45596</v>
      </c>
      <c r="Q21" s="5" t="s">
        <v>37</v>
      </c>
      <c r="R21" s="5" t="s">
        <v>87</v>
      </c>
      <c r="S21" s="9">
        <v>1</v>
      </c>
    </row>
    <row r="22" spans="1:19" ht="13" outlineLevel="4" collapsed="1" x14ac:dyDescent="0.3">
      <c r="A22" s="10" t="s">
        <v>84</v>
      </c>
      <c r="B22" s="10" t="s">
        <v>85</v>
      </c>
      <c r="C22" s="11">
        <f t="shared" ref="C22:L22" si="7">SUBTOTAL(9,C20:C21)</f>
        <v>5357353</v>
      </c>
      <c r="D22" s="11">
        <f t="shared" si="7"/>
        <v>5357353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11">
        <f t="shared" si="7"/>
        <v>0</v>
      </c>
      <c r="I22" s="11">
        <f t="shared" si="7"/>
        <v>0</v>
      </c>
      <c r="J22" s="11">
        <f t="shared" si="7"/>
        <v>0</v>
      </c>
      <c r="K22" s="11">
        <f t="shared" si="7"/>
        <v>0</v>
      </c>
      <c r="L22" s="11">
        <f t="shared" si="7"/>
        <v>0</v>
      </c>
      <c r="M22" s="12"/>
      <c r="N22" s="10"/>
      <c r="O22" s="13"/>
      <c r="P22" s="13"/>
      <c r="Q22" s="10"/>
      <c r="R22" s="10"/>
      <c r="S22" s="14">
        <f>SUBTOTAL(9,S20:S21)</f>
        <v>2</v>
      </c>
    </row>
    <row r="23" spans="1:19" hidden="1" outlineLevel="5" x14ac:dyDescent="0.25">
      <c r="A23" s="5" t="s">
        <v>89</v>
      </c>
      <c r="B23" s="5" t="s">
        <v>90</v>
      </c>
      <c r="C23" s="6">
        <v>5592048</v>
      </c>
      <c r="D23" s="6">
        <v>5592048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7">
        <v>80417428</v>
      </c>
      <c r="N23" s="5" t="s">
        <v>91</v>
      </c>
      <c r="O23" s="8">
        <v>45552</v>
      </c>
      <c r="P23" s="8">
        <v>45596</v>
      </c>
      <c r="Q23" s="5" t="s">
        <v>37</v>
      </c>
      <c r="R23" s="5" t="s">
        <v>92</v>
      </c>
      <c r="S23" s="9">
        <v>1</v>
      </c>
    </row>
    <row r="24" spans="1:19" hidden="1" outlineLevel="5" x14ac:dyDescent="0.25">
      <c r="A24" s="5" t="s">
        <v>89</v>
      </c>
      <c r="B24" s="5" t="s">
        <v>90</v>
      </c>
      <c r="C24" s="6">
        <v>5567649</v>
      </c>
      <c r="D24" s="6">
        <v>5567649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7">
        <v>80428859</v>
      </c>
      <c r="N24" s="5" t="s">
        <v>93</v>
      </c>
      <c r="O24" s="8">
        <v>45565</v>
      </c>
      <c r="P24" s="8">
        <v>45596</v>
      </c>
      <c r="Q24" s="5" t="s">
        <v>37</v>
      </c>
      <c r="R24" s="5" t="s">
        <v>92</v>
      </c>
      <c r="S24" s="9">
        <v>1</v>
      </c>
    </row>
    <row r="25" spans="1:19" ht="13" outlineLevel="4" collapsed="1" x14ac:dyDescent="0.3">
      <c r="A25" s="10" t="s">
        <v>89</v>
      </c>
      <c r="B25" s="10" t="s">
        <v>90</v>
      </c>
      <c r="C25" s="11">
        <f t="shared" ref="C25:L25" si="8">SUBTOTAL(9,C23:C24)</f>
        <v>11159697</v>
      </c>
      <c r="D25" s="11">
        <f t="shared" si="8"/>
        <v>11159697</v>
      </c>
      <c r="E25" s="11">
        <f t="shared" si="8"/>
        <v>0</v>
      </c>
      <c r="F25" s="11">
        <f t="shared" si="8"/>
        <v>0</v>
      </c>
      <c r="G25" s="11">
        <f t="shared" si="8"/>
        <v>0</v>
      </c>
      <c r="H25" s="11">
        <f t="shared" si="8"/>
        <v>0</v>
      </c>
      <c r="I25" s="11">
        <f t="shared" si="8"/>
        <v>0</v>
      </c>
      <c r="J25" s="11">
        <f t="shared" si="8"/>
        <v>0</v>
      </c>
      <c r="K25" s="11">
        <f t="shared" si="8"/>
        <v>0</v>
      </c>
      <c r="L25" s="11">
        <f t="shared" si="8"/>
        <v>0</v>
      </c>
      <c r="M25" s="12"/>
      <c r="N25" s="10"/>
      <c r="O25" s="13"/>
      <c r="P25" s="13"/>
      <c r="Q25" s="10"/>
      <c r="R25" s="10"/>
      <c r="S25" s="14">
        <f>SUBTOTAL(9,S23:S24)</f>
        <v>2</v>
      </c>
    </row>
    <row r="26" spans="1:19" hidden="1" outlineLevel="5" x14ac:dyDescent="0.25">
      <c r="A26" s="5" t="s">
        <v>94</v>
      </c>
      <c r="B26" s="5" t="s">
        <v>95</v>
      </c>
      <c r="C26" s="6">
        <v>249645</v>
      </c>
      <c r="D26" s="6">
        <v>249645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7">
        <v>80417532</v>
      </c>
      <c r="N26" s="5" t="s">
        <v>96</v>
      </c>
      <c r="O26" s="8">
        <v>45553</v>
      </c>
      <c r="P26" s="8">
        <v>45596</v>
      </c>
      <c r="Q26" s="5" t="s">
        <v>37</v>
      </c>
      <c r="R26" s="5" t="s">
        <v>97</v>
      </c>
      <c r="S26" s="9">
        <v>1</v>
      </c>
    </row>
    <row r="27" spans="1:19" ht="13" outlineLevel="4" collapsed="1" x14ac:dyDescent="0.3">
      <c r="A27" s="10" t="s">
        <v>94</v>
      </c>
      <c r="B27" s="10" t="s">
        <v>95</v>
      </c>
      <c r="C27" s="11">
        <f t="shared" ref="C27:L27" si="9">SUBTOTAL(9,C26:C26)</f>
        <v>249645</v>
      </c>
      <c r="D27" s="11">
        <f t="shared" si="9"/>
        <v>249645</v>
      </c>
      <c r="E27" s="11">
        <f t="shared" si="9"/>
        <v>0</v>
      </c>
      <c r="F27" s="11">
        <f t="shared" si="9"/>
        <v>0</v>
      </c>
      <c r="G27" s="11">
        <f t="shared" si="9"/>
        <v>0</v>
      </c>
      <c r="H27" s="11">
        <f t="shared" si="9"/>
        <v>0</v>
      </c>
      <c r="I27" s="11">
        <f t="shared" si="9"/>
        <v>0</v>
      </c>
      <c r="J27" s="11">
        <f t="shared" si="9"/>
        <v>0</v>
      </c>
      <c r="K27" s="11">
        <f t="shared" si="9"/>
        <v>0</v>
      </c>
      <c r="L27" s="11">
        <f t="shared" si="9"/>
        <v>0</v>
      </c>
      <c r="M27" s="12"/>
      <c r="N27" s="10"/>
      <c r="O27" s="13"/>
      <c r="P27" s="13"/>
      <c r="Q27" s="10"/>
      <c r="R27" s="10"/>
      <c r="S27" s="14">
        <f>SUBTOTAL(9,S26:S26)</f>
        <v>1</v>
      </c>
    </row>
    <row r="28" spans="1:19" hidden="1" outlineLevel="5" x14ac:dyDescent="0.25">
      <c r="A28" s="5" t="s">
        <v>43</v>
      </c>
      <c r="B28" s="5" t="s">
        <v>44</v>
      </c>
      <c r="C28" s="6">
        <v>249645</v>
      </c>
      <c r="D28" s="6">
        <v>249645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7">
        <v>80417411</v>
      </c>
      <c r="N28" s="5" t="s">
        <v>98</v>
      </c>
      <c r="O28" s="8">
        <v>45552</v>
      </c>
      <c r="P28" s="8">
        <v>45596</v>
      </c>
      <c r="Q28" s="5" t="s">
        <v>37</v>
      </c>
      <c r="R28" s="5" t="s">
        <v>46</v>
      </c>
      <c r="S28" s="9">
        <v>1</v>
      </c>
    </row>
    <row r="29" spans="1:19" hidden="1" outlineLevel="5" x14ac:dyDescent="0.25">
      <c r="A29" s="5" t="s">
        <v>43</v>
      </c>
      <c r="B29" s="5" t="s">
        <v>44</v>
      </c>
      <c r="C29" s="6">
        <v>21996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21996</v>
      </c>
      <c r="J29" s="6">
        <v>0</v>
      </c>
      <c r="K29" s="6">
        <v>0</v>
      </c>
      <c r="L29" s="6">
        <v>0</v>
      </c>
      <c r="M29" s="7">
        <v>80086466</v>
      </c>
      <c r="N29" s="5" t="s">
        <v>99</v>
      </c>
      <c r="O29" s="8">
        <v>45042</v>
      </c>
      <c r="P29" s="8">
        <v>45077</v>
      </c>
      <c r="Q29" s="5" t="s">
        <v>37</v>
      </c>
      <c r="R29" s="5" t="s">
        <v>46</v>
      </c>
      <c r="S29" s="9">
        <v>1</v>
      </c>
    </row>
    <row r="30" spans="1:19" hidden="1" outlineLevel="5" x14ac:dyDescent="0.25">
      <c r="A30" s="5" t="s">
        <v>43</v>
      </c>
      <c r="B30" s="5" t="s">
        <v>44</v>
      </c>
      <c r="C30" s="6">
        <v>57126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57126</v>
      </c>
      <c r="L30" s="6">
        <v>0</v>
      </c>
      <c r="M30" s="7">
        <v>85593607</v>
      </c>
      <c r="N30" s="5" t="s">
        <v>100</v>
      </c>
      <c r="O30" s="8">
        <v>44389</v>
      </c>
      <c r="P30" s="8">
        <v>44439</v>
      </c>
      <c r="Q30" s="5" t="s">
        <v>22</v>
      </c>
      <c r="R30" s="5" t="s">
        <v>46</v>
      </c>
      <c r="S30" s="9">
        <v>1</v>
      </c>
    </row>
    <row r="31" spans="1:19" hidden="1" outlineLevel="5" x14ac:dyDescent="0.25">
      <c r="A31" s="5" t="s">
        <v>43</v>
      </c>
      <c r="B31" s="5" t="s">
        <v>44</v>
      </c>
      <c r="C31" s="6">
        <v>1494127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1494127</v>
      </c>
      <c r="L31" s="6">
        <v>0</v>
      </c>
      <c r="M31" s="7">
        <v>85549310</v>
      </c>
      <c r="N31" s="5" t="s">
        <v>101</v>
      </c>
      <c r="O31" s="8">
        <v>44326</v>
      </c>
      <c r="P31" s="8">
        <v>44378</v>
      </c>
      <c r="Q31" s="5" t="s">
        <v>22</v>
      </c>
      <c r="R31" s="5" t="s">
        <v>46</v>
      </c>
      <c r="S31" s="9">
        <v>1</v>
      </c>
    </row>
    <row r="32" spans="1:19" ht="13" outlineLevel="4" collapsed="1" x14ac:dyDescent="0.3">
      <c r="A32" s="10" t="s">
        <v>43</v>
      </c>
      <c r="B32" s="10" t="s">
        <v>44</v>
      </c>
      <c r="C32" s="11">
        <f t="shared" ref="C32:L32" si="10">SUBTOTAL(9,C28:C31)</f>
        <v>1822894</v>
      </c>
      <c r="D32" s="11">
        <f t="shared" si="10"/>
        <v>249645</v>
      </c>
      <c r="E32" s="11">
        <f t="shared" si="10"/>
        <v>0</v>
      </c>
      <c r="F32" s="11">
        <f t="shared" si="10"/>
        <v>0</v>
      </c>
      <c r="G32" s="11">
        <f t="shared" si="10"/>
        <v>0</v>
      </c>
      <c r="H32" s="11">
        <f t="shared" si="10"/>
        <v>0</v>
      </c>
      <c r="I32" s="11">
        <f t="shared" si="10"/>
        <v>21996</v>
      </c>
      <c r="J32" s="11">
        <f t="shared" si="10"/>
        <v>0</v>
      </c>
      <c r="K32" s="11">
        <f t="shared" si="10"/>
        <v>1551253</v>
      </c>
      <c r="L32" s="11">
        <f t="shared" si="10"/>
        <v>0</v>
      </c>
      <c r="M32" s="12"/>
      <c r="N32" s="10"/>
      <c r="O32" s="13"/>
      <c r="P32" s="13"/>
      <c r="Q32" s="10"/>
      <c r="R32" s="10"/>
      <c r="S32" s="14">
        <f>SUBTOTAL(9,S28:S31)</f>
        <v>4</v>
      </c>
    </row>
    <row r="33" spans="1:19" hidden="1" outlineLevel="5" x14ac:dyDescent="0.25">
      <c r="A33" s="5" t="s">
        <v>102</v>
      </c>
      <c r="B33" s="5" t="s">
        <v>103</v>
      </c>
      <c r="C33" s="6">
        <v>2265287</v>
      </c>
      <c r="D33" s="6">
        <v>0</v>
      </c>
      <c r="E33" s="6">
        <v>0</v>
      </c>
      <c r="F33" s="6">
        <v>0</v>
      </c>
      <c r="G33" s="6">
        <v>2265287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7">
        <v>80228188</v>
      </c>
      <c r="N33" s="5" t="s">
        <v>104</v>
      </c>
      <c r="O33" s="8">
        <v>45267</v>
      </c>
      <c r="P33" s="8">
        <v>45322</v>
      </c>
      <c r="Q33" s="5" t="s">
        <v>37</v>
      </c>
      <c r="R33" s="5" t="s">
        <v>105</v>
      </c>
      <c r="S33" s="9">
        <v>1</v>
      </c>
    </row>
    <row r="34" spans="1:19" ht="13" outlineLevel="4" collapsed="1" x14ac:dyDescent="0.3">
      <c r="A34" s="10" t="s">
        <v>102</v>
      </c>
      <c r="B34" s="10" t="s">
        <v>103</v>
      </c>
      <c r="C34" s="11">
        <f t="shared" ref="C34:L34" si="11">SUBTOTAL(9,C33:C33)</f>
        <v>2265287</v>
      </c>
      <c r="D34" s="11">
        <f t="shared" si="11"/>
        <v>0</v>
      </c>
      <c r="E34" s="11">
        <f t="shared" si="11"/>
        <v>0</v>
      </c>
      <c r="F34" s="11">
        <f t="shared" si="11"/>
        <v>0</v>
      </c>
      <c r="G34" s="11">
        <f t="shared" si="11"/>
        <v>2265287</v>
      </c>
      <c r="H34" s="11">
        <f t="shared" si="11"/>
        <v>0</v>
      </c>
      <c r="I34" s="11">
        <f t="shared" si="11"/>
        <v>0</v>
      </c>
      <c r="J34" s="11">
        <f t="shared" si="11"/>
        <v>0</v>
      </c>
      <c r="K34" s="11">
        <f t="shared" si="11"/>
        <v>0</v>
      </c>
      <c r="L34" s="11">
        <f t="shared" si="11"/>
        <v>0</v>
      </c>
      <c r="M34" s="12"/>
      <c r="N34" s="10"/>
      <c r="O34" s="13"/>
      <c r="P34" s="13"/>
      <c r="Q34" s="10"/>
      <c r="R34" s="10"/>
      <c r="S34" s="14">
        <f>SUBTOTAL(9,S33:S33)</f>
        <v>1</v>
      </c>
    </row>
    <row r="35" spans="1:19" ht="13" outlineLevel="3" x14ac:dyDescent="0.3">
      <c r="A35" s="15" t="s">
        <v>106</v>
      </c>
      <c r="B35" s="15" t="s">
        <v>107</v>
      </c>
      <c r="C35" s="16">
        <f t="shared" ref="C35:L35" si="12">SUBTOTAL(9,C2:C34)</f>
        <v>23576190</v>
      </c>
      <c r="D35" s="16">
        <f t="shared" si="12"/>
        <v>19518770</v>
      </c>
      <c r="E35" s="16">
        <f t="shared" si="12"/>
        <v>0</v>
      </c>
      <c r="F35" s="16">
        <f t="shared" si="12"/>
        <v>0</v>
      </c>
      <c r="G35" s="16">
        <f t="shared" si="12"/>
        <v>2265287</v>
      </c>
      <c r="H35" s="16">
        <f t="shared" si="12"/>
        <v>-9020</v>
      </c>
      <c r="I35" s="16">
        <f t="shared" si="12"/>
        <v>21996</v>
      </c>
      <c r="J35" s="16">
        <f t="shared" si="12"/>
        <v>0</v>
      </c>
      <c r="K35" s="16">
        <f t="shared" si="12"/>
        <v>1779157</v>
      </c>
      <c r="L35" s="16">
        <f t="shared" si="12"/>
        <v>0</v>
      </c>
      <c r="M35" s="17"/>
      <c r="N35" s="15"/>
      <c r="O35" s="18"/>
      <c r="P35" s="18"/>
      <c r="Q35" s="15"/>
      <c r="R35" s="15"/>
      <c r="S35" s="19">
        <f>SUBTOTAL(9,S2:S34)</f>
        <v>21</v>
      </c>
    </row>
    <row r="36" spans="1:19" ht="13" outlineLevel="2" x14ac:dyDescent="0.3">
      <c r="A36" s="20" t="s">
        <v>54</v>
      </c>
      <c r="B36" s="20" t="s">
        <v>55</v>
      </c>
      <c r="C36" s="21">
        <f t="shared" ref="C36:L36" si="13">SUBTOTAL(9,C2:C35)</f>
        <v>23576190</v>
      </c>
      <c r="D36" s="21">
        <f t="shared" si="13"/>
        <v>19518770</v>
      </c>
      <c r="E36" s="21">
        <f t="shared" si="13"/>
        <v>0</v>
      </c>
      <c r="F36" s="21">
        <f t="shared" si="13"/>
        <v>0</v>
      </c>
      <c r="G36" s="21">
        <f t="shared" si="13"/>
        <v>2265287</v>
      </c>
      <c r="H36" s="21">
        <f t="shared" si="13"/>
        <v>-9020</v>
      </c>
      <c r="I36" s="21">
        <f t="shared" si="13"/>
        <v>21996</v>
      </c>
      <c r="J36" s="21">
        <f t="shared" si="13"/>
        <v>0</v>
      </c>
      <c r="K36" s="21">
        <f t="shared" si="13"/>
        <v>1779157</v>
      </c>
      <c r="L36" s="21">
        <f t="shared" si="13"/>
        <v>0</v>
      </c>
      <c r="M36" s="22"/>
      <c r="N36" s="20"/>
      <c r="O36" s="23"/>
      <c r="P36" s="23"/>
      <c r="Q36" s="20"/>
      <c r="R36" s="20"/>
      <c r="S36" s="24">
        <f>SUBTOTAL(9,S2:S35)</f>
        <v>21</v>
      </c>
    </row>
    <row r="37" spans="1:19" ht="13" outlineLevel="1" x14ac:dyDescent="0.3">
      <c r="A37" s="25" t="s">
        <v>56</v>
      </c>
      <c r="B37" s="25" t="s">
        <v>57</v>
      </c>
      <c r="C37" s="26">
        <f t="shared" ref="C37:L37" si="14">SUBTOTAL(9,C2:C36)</f>
        <v>23576190</v>
      </c>
      <c r="D37" s="26">
        <f t="shared" si="14"/>
        <v>19518770</v>
      </c>
      <c r="E37" s="26">
        <f t="shared" si="14"/>
        <v>0</v>
      </c>
      <c r="F37" s="26">
        <f t="shared" si="14"/>
        <v>0</v>
      </c>
      <c r="G37" s="26">
        <f t="shared" si="14"/>
        <v>2265287</v>
      </c>
      <c r="H37" s="26">
        <f t="shared" si="14"/>
        <v>-9020</v>
      </c>
      <c r="I37" s="26">
        <f t="shared" si="14"/>
        <v>21996</v>
      </c>
      <c r="J37" s="26">
        <f t="shared" si="14"/>
        <v>0</v>
      </c>
      <c r="K37" s="26">
        <f t="shared" si="14"/>
        <v>1779157</v>
      </c>
      <c r="L37" s="26">
        <f t="shared" si="14"/>
        <v>0</v>
      </c>
      <c r="M37" s="27"/>
      <c r="N37" s="25"/>
      <c r="O37" s="28"/>
      <c r="P37" s="28"/>
      <c r="Q37" s="25"/>
      <c r="R37" s="25"/>
      <c r="S37" s="29">
        <f>SUBTOTAL(9,S2:S36)</f>
        <v>21</v>
      </c>
    </row>
    <row r="38" spans="1:19" ht="13" x14ac:dyDescent="0.3">
      <c r="A38" s="2"/>
      <c r="B38" s="2"/>
      <c r="C38" s="30">
        <f t="shared" ref="C38:L38" si="15">SUBTOTAL(9,C2:C37)</f>
        <v>23576190</v>
      </c>
      <c r="D38" s="30">
        <f t="shared" si="15"/>
        <v>19518770</v>
      </c>
      <c r="E38" s="30">
        <f t="shared" si="15"/>
        <v>0</v>
      </c>
      <c r="F38" s="30">
        <f t="shared" si="15"/>
        <v>0</v>
      </c>
      <c r="G38" s="30">
        <f t="shared" si="15"/>
        <v>2265287</v>
      </c>
      <c r="H38" s="30">
        <f t="shared" si="15"/>
        <v>-9020</v>
      </c>
      <c r="I38" s="30">
        <f t="shared" si="15"/>
        <v>21996</v>
      </c>
      <c r="J38" s="30">
        <f t="shared" si="15"/>
        <v>0</v>
      </c>
      <c r="K38" s="30">
        <f t="shared" si="15"/>
        <v>1779157</v>
      </c>
      <c r="L38" s="30">
        <f t="shared" si="15"/>
        <v>0</v>
      </c>
      <c r="M38" s="31"/>
      <c r="N38" s="2"/>
      <c r="O38" s="32"/>
      <c r="P38" s="32"/>
      <c r="Q38" s="2"/>
      <c r="R38" s="2"/>
      <c r="S38" s="33">
        <f>SUBTOTAL(9,S2:S37)</f>
        <v>21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1CD6D-F756-4DA9-AED7-8A0EF2604B00}">
  <dimension ref="A1:S15"/>
  <sheetViews>
    <sheetView workbookViewId="0">
      <selection activeCell="J5" sqref="J5"/>
    </sheetView>
  </sheetViews>
  <sheetFormatPr defaultColWidth="8.7265625" defaultRowHeight="12.5" outlineLevelRow="5" x14ac:dyDescent="0.25"/>
  <cols>
    <col min="1" max="1" width="8.7265625" style="4"/>
    <col min="2" max="2" width="25.453125" style="4" bestFit="1" customWidth="1"/>
    <col min="3" max="16384" width="8.7265625" style="4"/>
  </cols>
  <sheetData>
    <row r="1" spans="1:19" ht="13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</row>
    <row r="2" spans="1:19" outlineLevel="5" x14ac:dyDescent="0.25">
      <c r="A2" s="5" t="s">
        <v>19</v>
      </c>
      <c r="B2" s="5" t="s">
        <v>20</v>
      </c>
      <c r="C2" s="6">
        <v>1739996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1739996</v>
      </c>
      <c r="L2" s="6">
        <v>0</v>
      </c>
      <c r="M2" s="7">
        <v>85549313</v>
      </c>
      <c r="N2" s="5" t="s">
        <v>108</v>
      </c>
      <c r="O2" s="8">
        <v>44326</v>
      </c>
      <c r="P2" s="8">
        <v>44378</v>
      </c>
      <c r="Q2" s="5" t="s">
        <v>22</v>
      </c>
      <c r="R2" s="5" t="s">
        <v>23</v>
      </c>
      <c r="S2" s="9">
        <v>1</v>
      </c>
    </row>
    <row r="3" spans="1:19" ht="13" outlineLevel="4" x14ac:dyDescent="0.3">
      <c r="A3" s="10" t="s">
        <v>19</v>
      </c>
      <c r="B3" s="10" t="s">
        <v>20</v>
      </c>
      <c r="C3" s="11">
        <f t="shared" ref="C3:L3" si="0">SUBTOTAL(9,C2:C2)</f>
        <v>1739996</v>
      </c>
      <c r="D3" s="11">
        <f t="shared" si="0"/>
        <v>0</v>
      </c>
      <c r="E3" s="11">
        <f t="shared" si="0"/>
        <v>0</v>
      </c>
      <c r="F3" s="11">
        <f t="shared" si="0"/>
        <v>0</v>
      </c>
      <c r="G3" s="11">
        <f t="shared" si="0"/>
        <v>0</v>
      </c>
      <c r="H3" s="11">
        <f t="shared" si="0"/>
        <v>0</v>
      </c>
      <c r="I3" s="11">
        <f t="shared" si="0"/>
        <v>0</v>
      </c>
      <c r="J3" s="11">
        <f t="shared" si="0"/>
        <v>0</v>
      </c>
      <c r="K3" s="11">
        <f t="shared" si="0"/>
        <v>1739996</v>
      </c>
      <c r="L3" s="11">
        <f t="shared" si="0"/>
        <v>0</v>
      </c>
      <c r="M3" s="12"/>
      <c r="N3" s="10"/>
      <c r="O3" s="13"/>
      <c r="P3" s="13"/>
      <c r="Q3" s="10"/>
      <c r="R3" s="10"/>
      <c r="S3" s="14">
        <f>SUBTOTAL(9,S2:S2)</f>
        <v>1</v>
      </c>
    </row>
    <row r="4" spans="1:19" outlineLevel="5" x14ac:dyDescent="0.25">
      <c r="A4" s="5" t="s">
        <v>109</v>
      </c>
      <c r="B4" s="5" t="s">
        <v>110</v>
      </c>
      <c r="C4" s="6">
        <v>593929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593929</v>
      </c>
      <c r="K4" s="6">
        <v>0</v>
      </c>
      <c r="L4" s="6">
        <v>0</v>
      </c>
      <c r="M4" s="7">
        <v>85614907</v>
      </c>
      <c r="N4" s="5" t="s">
        <v>111</v>
      </c>
      <c r="O4" s="8">
        <v>44448</v>
      </c>
      <c r="P4" s="8">
        <v>44500</v>
      </c>
      <c r="Q4" s="5" t="s">
        <v>22</v>
      </c>
      <c r="R4" s="5" t="s">
        <v>112</v>
      </c>
      <c r="S4" s="9">
        <v>1</v>
      </c>
    </row>
    <row r="5" spans="1:19" outlineLevel="5" x14ac:dyDescent="0.25">
      <c r="A5" s="5" t="s">
        <v>109</v>
      </c>
      <c r="B5" s="5" t="s">
        <v>110</v>
      </c>
      <c r="C5" s="6">
        <v>519750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519750</v>
      </c>
      <c r="K5" s="6">
        <v>0</v>
      </c>
      <c r="L5" s="6">
        <v>0</v>
      </c>
      <c r="M5" s="7">
        <v>85638901</v>
      </c>
      <c r="N5" s="5" t="s">
        <v>113</v>
      </c>
      <c r="O5" s="8">
        <v>44469</v>
      </c>
      <c r="P5" s="8">
        <v>44500</v>
      </c>
      <c r="Q5" s="5" t="s">
        <v>22</v>
      </c>
      <c r="R5" s="5" t="s">
        <v>112</v>
      </c>
      <c r="S5" s="9">
        <v>1</v>
      </c>
    </row>
    <row r="6" spans="1:19" outlineLevel="5" x14ac:dyDescent="0.25">
      <c r="A6" s="5" t="s">
        <v>109</v>
      </c>
      <c r="B6" s="5" t="s">
        <v>110</v>
      </c>
      <c r="C6" s="6">
        <v>514944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514944</v>
      </c>
      <c r="L6" s="6">
        <v>0</v>
      </c>
      <c r="M6" s="7">
        <v>85602042</v>
      </c>
      <c r="N6" s="5" t="s">
        <v>114</v>
      </c>
      <c r="O6" s="8">
        <v>44417</v>
      </c>
      <c r="P6" s="8">
        <v>44470</v>
      </c>
      <c r="Q6" s="5" t="s">
        <v>22</v>
      </c>
      <c r="R6" s="5" t="s">
        <v>112</v>
      </c>
      <c r="S6" s="9">
        <v>1</v>
      </c>
    </row>
    <row r="7" spans="1:19" outlineLevel="5" x14ac:dyDescent="0.25">
      <c r="A7" s="5" t="s">
        <v>109</v>
      </c>
      <c r="B7" s="5" t="s">
        <v>110</v>
      </c>
      <c r="C7" s="6">
        <v>476050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476050</v>
      </c>
      <c r="L7" s="6">
        <v>0</v>
      </c>
      <c r="M7" s="7">
        <v>85593611</v>
      </c>
      <c r="N7" s="5" t="s">
        <v>115</v>
      </c>
      <c r="O7" s="8">
        <v>44389</v>
      </c>
      <c r="P7" s="8">
        <v>44439</v>
      </c>
      <c r="Q7" s="5" t="s">
        <v>22</v>
      </c>
      <c r="R7" s="5" t="s">
        <v>112</v>
      </c>
      <c r="S7" s="9">
        <v>1</v>
      </c>
    </row>
    <row r="8" spans="1:19" outlineLevel="5" x14ac:dyDescent="0.25">
      <c r="A8" s="5" t="s">
        <v>109</v>
      </c>
      <c r="B8" s="5" t="s">
        <v>110</v>
      </c>
      <c r="C8" s="6">
        <v>569760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569760</v>
      </c>
      <c r="L8" s="6">
        <v>0</v>
      </c>
      <c r="M8" s="7">
        <v>85593403</v>
      </c>
      <c r="N8" s="5" t="s">
        <v>116</v>
      </c>
      <c r="O8" s="8">
        <v>44386</v>
      </c>
      <c r="P8" s="8">
        <v>44439</v>
      </c>
      <c r="Q8" s="5" t="s">
        <v>22</v>
      </c>
      <c r="R8" s="5" t="s">
        <v>112</v>
      </c>
      <c r="S8" s="9">
        <v>1</v>
      </c>
    </row>
    <row r="9" spans="1:19" ht="13" outlineLevel="4" x14ac:dyDescent="0.3">
      <c r="A9" s="10" t="s">
        <v>109</v>
      </c>
      <c r="B9" s="10" t="s">
        <v>110</v>
      </c>
      <c r="C9" s="11">
        <f t="shared" ref="C9:L9" si="1">SUBTOTAL(9,C4:C8)</f>
        <v>2674433</v>
      </c>
      <c r="D9" s="11">
        <f t="shared" si="1"/>
        <v>0</v>
      </c>
      <c r="E9" s="11">
        <f t="shared" si="1"/>
        <v>0</v>
      </c>
      <c r="F9" s="11">
        <f t="shared" si="1"/>
        <v>0</v>
      </c>
      <c r="G9" s="11">
        <f t="shared" si="1"/>
        <v>0</v>
      </c>
      <c r="H9" s="11">
        <f t="shared" si="1"/>
        <v>0</v>
      </c>
      <c r="I9" s="11">
        <f t="shared" si="1"/>
        <v>0</v>
      </c>
      <c r="J9" s="11">
        <f t="shared" si="1"/>
        <v>1113679</v>
      </c>
      <c r="K9" s="11">
        <f t="shared" si="1"/>
        <v>1560754</v>
      </c>
      <c r="L9" s="11">
        <f t="shared" si="1"/>
        <v>0</v>
      </c>
      <c r="M9" s="12"/>
      <c r="N9" s="10"/>
      <c r="O9" s="13"/>
      <c r="P9" s="13"/>
      <c r="Q9" s="10"/>
      <c r="R9" s="10"/>
      <c r="S9" s="14">
        <f>SUBTOTAL(9,S4:S8)</f>
        <v>5</v>
      </c>
    </row>
    <row r="10" spans="1:19" outlineLevel="5" x14ac:dyDescent="0.25">
      <c r="A10" s="5" t="s">
        <v>43</v>
      </c>
      <c r="B10" s="5" t="s">
        <v>44</v>
      </c>
      <c r="C10" s="6">
        <v>49691</v>
      </c>
      <c r="D10" s="6">
        <v>0</v>
      </c>
      <c r="E10" s="6">
        <v>49691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7">
        <v>80404909</v>
      </c>
      <c r="N10" s="5" t="s">
        <v>117</v>
      </c>
      <c r="O10" s="8">
        <v>45504</v>
      </c>
      <c r="P10" s="8">
        <v>45535</v>
      </c>
      <c r="Q10" s="5" t="s">
        <v>37</v>
      </c>
      <c r="R10" s="5" t="s">
        <v>46</v>
      </c>
      <c r="S10" s="9">
        <v>1</v>
      </c>
    </row>
    <row r="11" spans="1:19" ht="13" outlineLevel="4" x14ac:dyDescent="0.3">
      <c r="A11" s="10" t="s">
        <v>43</v>
      </c>
      <c r="B11" s="10" t="s">
        <v>44</v>
      </c>
      <c r="C11" s="11">
        <f t="shared" ref="C11:L11" si="2">SUBTOTAL(9,C10:C10)</f>
        <v>49691</v>
      </c>
      <c r="D11" s="11">
        <f t="shared" si="2"/>
        <v>0</v>
      </c>
      <c r="E11" s="11">
        <f t="shared" si="2"/>
        <v>49691</v>
      </c>
      <c r="F11" s="11">
        <f t="shared" si="2"/>
        <v>0</v>
      </c>
      <c r="G11" s="11">
        <f t="shared" si="2"/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  <c r="M11" s="12"/>
      <c r="N11" s="10"/>
      <c r="O11" s="13"/>
      <c r="P11" s="13"/>
      <c r="Q11" s="10"/>
      <c r="R11" s="10"/>
      <c r="S11" s="14">
        <f>SUBTOTAL(9,S10:S10)</f>
        <v>1</v>
      </c>
    </row>
    <row r="12" spans="1:19" ht="13" outlineLevel="3" x14ac:dyDescent="0.3">
      <c r="A12" s="15" t="s">
        <v>118</v>
      </c>
      <c r="B12" s="15" t="s">
        <v>119</v>
      </c>
      <c r="C12" s="16">
        <f t="shared" ref="C12:L12" si="3">SUBTOTAL(9,C2:C11)</f>
        <v>4464120</v>
      </c>
      <c r="D12" s="16">
        <f t="shared" si="3"/>
        <v>0</v>
      </c>
      <c r="E12" s="16">
        <f t="shared" si="3"/>
        <v>49691</v>
      </c>
      <c r="F12" s="16">
        <f t="shared" si="3"/>
        <v>0</v>
      </c>
      <c r="G12" s="16">
        <f t="shared" si="3"/>
        <v>0</v>
      </c>
      <c r="H12" s="16">
        <f t="shared" si="3"/>
        <v>0</v>
      </c>
      <c r="I12" s="16">
        <f t="shared" si="3"/>
        <v>0</v>
      </c>
      <c r="J12" s="16">
        <f t="shared" si="3"/>
        <v>1113679</v>
      </c>
      <c r="K12" s="16">
        <f t="shared" si="3"/>
        <v>3300750</v>
      </c>
      <c r="L12" s="16">
        <f t="shared" si="3"/>
        <v>0</v>
      </c>
      <c r="M12" s="17"/>
      <c r="N12" s="15"/>
      <c r="O12" s="18"/>
      <c r="P12" s="18"/>
      <c r="Q12" s="15"/>
      <c r="R12" s="15"/>
      <c r="S12" s="19">
        <f>SUBTOTAL(9,S2:S11)</f>
        <v>7</v>
      </c>
    </row>
    <row r="13" spans="1:19" ht="13" outlineLevel="2" x14ac:dyDescent="0.3">
      <c r="A13" s="20" t="s">
        <v>54</v>
      </c>
      <c r="B13" s="20" t="s">
        <v>55</v>
      </c>
      <c r="C13" s="21">
        <f t="shared" ref="C13:L13" si="4">SUBTOTAL(9,C2:C12)</f>
        <v>4464120</v>
      </c>
      <c r="D13" s="21">
        <f t="shared" si="4"/>
        <v>0</v>
      </c>
      <c r="E13" s="21">
        <f t="shared" si="4"/>
        <v>49691</v>
      </c>
      <c r="F13" s="21">
        <f t="shared" si="4"/>
        <v>0</v>
      </c>
      <c r="G13" s="21">
        <f t="shared" si="4"/>
        <v>0</v>
      </c>
      <c r="H13" s="21">
        <f t="shared" si="4"/>
        <v>0</v>
      </c>
      <c r="I13" s="21">
        <f t="shared" si="4"/>
        <v>0</v>
      </c>
      <c r="J13" s="21">
        <f t="shared" si="4"/>
        <v>1113679</v>
      </c>
      <c r="K13" s="21">
        <f t="shared" si="4"/>
        <v>3300750</v>
      </c>
      <c r="L13" s="21">
        <f t="shared" si="4"/>
        <v>0</v>
      </c>
      <c r="M13" s="22"/>
      <c r="N13" s="20"/>
      <c r="O13" s="23"/>
      <c r="P13" s="23"/>
      <c r="Q13" s="20"/>
      <c r="R13" s="20"/>
      <c r="S13" s="24">
        <f>SUBTOTAL(9,S2:S12)</f>
        <v>7</v>
      </c>
    </row>
    <row r="14" spans="1:19" ht="13" outlineLevel="1" x14ac:dyDescent="0.3">
      <c r="A14" s="25" t="s">
        <v>56</v>
      </c>
      <c r="B14" s="25" t="s">
        <v>57</v>
      </c>
      <c r="C14" s="26">
        <f t="shared" ref="C14:L14" si="5">SUBTOTAL(9,C2:C13)</f>
        <v>4464120</v>
      </c>
      <c r="D14" s="26">
        <f t="shared" si="5"/>
        <v>0</v>
      </c>
      <c r="E14" s="26">
        <f t="shared" si="5"/>
        <v>49691</v>
      </c>
      <c r="F14" s="26">
        <f t="shared" si="5"/>
        <v>0</v>
      </c>
      <c r="G14" s="26">
        <f t="shared" si="5"/>
        <v>0</v>
      </c>
      <c r="H14" s="26">
        <f t="shared" si="5"/>
        <v>0</v>
      </c>
      <c r="I14" s="26">
        <f t="shared" si="5"/>
        <v>0</v>
      </c>
      <c r="J14" s="26">
        <f t="shared" si="5"/>
        <v>1113679</v>
      </c>
      <c r="K14" s="26">
        <f t="shared" si="5"/>
        <v>3300750</v>
      </c>
      <c r="L14" s="26">
        <f t="shared" si="5"/>
        <v>0</v>
      </c>
      <c r="M14" s="27"/>
      <c r="N14" s="25"/>
      <c r="O14" s="28"/>
      <c r="P14" s="28"/>
      <c r="Q14" s="25"/>
      <c r="R14" s="25"/>
      <c r="S14" s="29">
        <f>SUBTOTAL(9,S2:S13)</f>
        <v>7</v>
      </c>
    </row>
    <row r="15" spans="1:19" ht="13" x14ac:dyDescent="0.3">
      <c r="A15" s="2"/>
      <c r="B15" s="2"/>
      <c r="C15" s="30">
        <f t="shared" ref="C15:L15" si="6">SUBTOTAL(9,C2:C14)</f>
        <v>4464120</v>
      </c>
      <c r="D15" s="30">
        <f t="shared" si="6"/>
        <v>0</v>
      </c>
      <c r="E15" s="30">
        <f t="shared" si="6"/>
        <v>49691</v>
      </c>
      <c r="F15" s="30">
        <f t="shared" si="6"/>
        <v>0</v>
      </c>
      <c r="G15" s="30">
        <f t="shared" si="6"/>
        <v>0</v>
      </c>
      <c r="H15" s="30">
        <f t="shared" si="6"/>
        <v>0</v>
      </c>
      <c r="I15" s="30">
        <f t="shared" si="6"/>
        <v>0</v>
      </c>
      <c r="J15" s="30">
        <f t="shared" si="6"/>
        <v>1113679</v>
      </c>
      <c r="K15" s="30">
        <f t="shared" si="6"/>
        <v>3300750</v>
      </c>
      <c r="L15" s="30">
        <f t="shared" si="6"/>
        <v>0</v>
      </c>
      <c r="M15" s="31"/>
      <c r="N15" s="2"/>
      <c r="O15" s="32"/>
      <c r="P15" s="32"/>
      <c r="Q15" s="2"/>
      <c r="R15" s="2"/>
      <c r="S15" s="33">
        <f>SUBTOTAL(9,S2:S14)</f>
        <v>7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183DF-320B-44D5-A805-A64ADFBAC5CF}">
  <dimension ref="A1:U30"/>
  <sheetViews>
    <sheetView tabSelected="1" zoomScale="82" workbookViewId="0">
      <selection activeCell="H45" sqref="H45"/>
    </sheetView>
  </sheetViews>
  <sheetFormatPr defaultRowHeight="14.5" outlineLevelRow="2" x14ac:dyDescent="0.35"/>
  <cols>
    <col min="3" max="3" width="22.453125" bestFit="1" customWidth="1"/>
    <col min="4" max="4" width="16.81640625" bestFit="1" customWidth="1"/>
    <col min="5" max="5" width="12.453125" customWidth="1"/>
    <col min="6" max="6" width="9.81640625" bestFit="1" customWidth="1"/>
    <col min="7" max="19" width="8.81640625" bestFit="1" customWidth="1"/>
    <col min="20" max="20" width="9" customWidth="1"/>
  </cols>
  <sheetData>
    <row r="1" spans="1:21" s="4" customFormat="1" ht="13" x14ac:dyDescent="0.3">
      <c r="B1" s="2" t="s">
        <v>0</v>
      </c>
      <c r="C1" s="2" t="s">
        <v>1</v>
      </c>
      <c r="D1" s="3" t="s">
        <v>2</v>
      </c>
      <c r="E1" s="35" t="s">
        <v>3</v>
      </c>
      <c r="F1" s="35" t="s">
        <v>4</v>
      </c>
      <c r="G1" s="35" t="s">
        <v>5</v>
      </c>
      <c r="H1" s="35" t="s">
        <v>6</v>
      </c>
      <c r="I1" s="35" t="s">
        <v>7</v>
      </c>
      <c r="J1" s="35" t="s">
        <v>8</v>
      </c>
      <c r="K1" s="35" t="s">
        <v>9</v>
      </c>
      <c r="L1" s="35" t="s">
        <v>10</v>
      </c>
      <c r="M1" s="35" t="s">
        <v>11</v>
      </c>
      <c r="N1" s="36" t="s">
        <v>12</v>
      </c>
      <c r="O1" s="36" t="s">
        <v>13</v>
      </c>
      <c r="P1" s="36" t="s">
        <v>14</v>
      </c>
      <c r="Q1" s="36" t="s">
        <v>15</v>
      </c>
      <c r="R1" s="36" t="s">
        <v>16</v>
      </c>
      <c r="S1" s="36" t="s">
        <v>17</v>
      </c>
      <c r="T1" s="35" t="s">
        <v>18</v>
      </c>
    </row>
    <row r="2" spans="1:21" x14ac:dyDescent="0.35">
      <c r="A2" t="s">
        <v>52</v>
      </c>
      <c r="B2" s="34" t="str">
        <f>'F3270'!A3</f>
        <v>110625</v>
      </c>
      <c r="C2" s="34" t="str">
        <f>'F3270'!B3</f>
        <v>Fjallabyggð</v>
      </c>
      <c r="D2" s="34">
        <f>'F3270'!C3</f>
        <v>19250</v>
      </c>
      <c r="E2" s="37">
        <f>'F3270'!D3</f>
        <v>0</v>
      </c>
      <c r="F2" s="37">
        <f>'F3270'!E3</f>
        <v>0</v>
      </c>
      <c r="G2" s="37">
        <f>'F3270'!F3</f>
        <v>0</v>
      </c>
      <c r="H2" s="37">
        <f>'F3270'!G3</f>
        <v>0</v>
      </c>
      <c r="I2" s="37">
        <f>'F3270'!H3</f>
        <v>0</v>
      </c>
      <c r="J2" s="37">
        <f>'F3270'!I3</f>
        <v>0</v>
      </c>
      <c r="K2" s="37">
        <f>'F3270'!J3</f>
        <v>19250</v>
      </c>
      <c r="L2" s="37">
        <f>'F3270'!K3</f>
        <v>0</v>
      </c>
      <c r="M2" s="37">
        <f>'F3270'!L3</f>
        <v>0</v>
      </c>
      <c r="N2" s="37">
        <f>'F3270'!M3</f>
        <v>0</v>
      </c>
      <c r="O2" s="37">
        <f>'F3270'!N3</f>
        <v>0</v>
      </c>
      <c r="P2" s="37">
        <f>'F3270'!O3</f>
        <v>0</v>
      </c>
      <c r="Q2" s="37">
        <f>'F3270'!P3</f>
        <v>0</v>
      </c>
      <c r="R2" s="37">
        <f>'F3270'!Q3</f>
        <v>0</v>
      </c>
      <c r="S2" s="37">
        <f>'F3270'!R3</f>
        <v>0</v>
      </c>
      <c r="T2" s="37">
        <f>'F3270'!S3</f>
        <v>1</v>
      </c>
    </row>
    <row r="3" spans="1:21" x14ac:dyDescent="0.35">
      <c r="A3" t="s">
        <v>52</v>
      </c>
      <c r="B3" s="34" t="str">
        <f>'F3270'!A8</f>
        <v>29598</v>
      </c>
      <c r="C3" s="34" t="str">
        <f>'F3270'!B8</f>
        <v>Húnaþing vestra</v>
      </c>
      <c r="D3" s="34">
        <f>'F3270'!C8</f>
        <v>1083375</v>
      </c>
      <c r="E3" s="37">
        <f>'F3270'!D8</f>
        <v>0</v>
      </c>
      <c r="F3" s="37">
        <f>'F3270'!E8</f>
        <v>0</v>
      </c>
      <c r="G3" s="37">
        <f>'F3270'!F8</f>
        <v>0</v>
      </c>
      <c r="H3" s="37">
        <f>'F3270'!G8</f>
        <v>0</v>
      </c>
      <c r="I3" s="37">
        <f>'F3270'!H8</f>
        <v>0</v>
      </c>
      <c r="J3" s="37">
        <f>'F3270'!I8</f>
        <v>0</v>
      </c>
      <c r="K3" s="37">
        <f>'F3270'!J8</f>
        <v>1083375</v>
      </c>
      <c r="L3" s="37">
        <f>'F3270'!K8</f>
        <v>0</v>
      </c>
      <c r="M3" s="37">
        <f>'F3270'!L8</f>
        <v>0</v>
      </c>
      <c r="N3" s="37">
        <f>'F3270'!M8</f>
        <v>0</v>
      </c>
      <c r="O3" s="37">
        <f>'F3270'!N8</f>
        <v>0</v>
      </c>
      <c r="P3" s="37">
        <f>'F3270'!O8</f>
        <v>0</v>
      </c>
      <c r="Q3" s="37">
        <f>'F3270'!P8</f>
        <v>0</v>
      </c>
      <c r="R3" s="37">
        <f>'F3270'!Q8</f>
        <v>0</v>
      </c>
      <c r="S3" s="37">
        <f>'F3270'!R8</f>
        <v>0</v>
      </c>
      <c r="T3" s="37">
        <f>'F3270'!S8</f>
        <v>2</v>
      </c>
      <c r="U3" s="34"/>
    </row>
    <row r="4" spans="1:21" x14ac:dyDescent="0.35">
      <c r="A4" t="s">
        <v>52</v>
      </c>
      <c r="B4" s="34" t="str">
        <f>'F3270'!A14</f>
        <v>13979</v>
      </c>
      <c r="C4" s="34" t="str">
        <f>'F3270'!B14</f>
        <v>Vestmannaeyjabær</v>
      </c>
      <c r="D4" s="34">
        <f>'F3270'!C14</f>
        <v>550768</v>
      </c>
      <c r="E4" s="37">
        <f>'F3270'!D14</f>
        <v>0</v>
      </c>
      <c r="F4" s="37">
        <f>'F3270'!E14</f>
        <v>0</v>
      </c>
      <c r="G4" s="37">
        <f>'F3270'!F14</f>
        <v>0</v>
      </c>
      <c r="H4" s="37">
        <f>'F3270'!G14</f>
        <v>0</v>
      </c>
      <c r="I4" s="37">
        <f>'F3270'!H14</f>
        <v>0</v>
      </c>
      <c r="J4" s="37">
        <f>'F3270'!I14</f>
        <v>0</v>
      </c>
      <c r="K4" s="37">
        <f>'F3270'!J14</f>
        <v>0</v>
      </c>
      <c r="L4" s="37">
        <f>'F3270'!K14</f>
        <v>550768</v>
      </c>
      <c r="M4" s="37">
        <f>'F3270'!L14</f>
        <v>0</v>
      </c>
      <c r="N4" s="37">
        <f>'F3270'!M14</f>
        <v>0</v>
      </c>
      <c r="O4" s="37">
        <f>'F3270'!N14</f>
        <v>0</v>
      </c>
      <c r="P4" s="37">
        <f>'F3270'!O14</f>
        <v>0</v>
      </c>
      <c r="Q4" s="37">
        <f>'F3270'!P14</f>
        <v>0</v>
      </c>
      <c r="R4" s="37">
        <f>'F3270'!Q14</f>
        <v>0</v>
      </c>
      <c r="S4" s="37">
        <f>'F3270'!R14</f>
        <v>0</v>
      </c>
      <c r="T4" s="37">
        <f>'F3270'!S14</f>
        <v>1</v>
      </c>
    </row>
    <row r="5" spans="1:21" x14ac:dyDescent="0.35">
      <c r="A5" t="s">
        <v>106</v>
      </c>
      <c r="B5" s="34" t="str">
        <f>'F3250'!A10</f>
        <v>110625</v>
      </c>
      <c r="C5" s="34" t="str">
        <f>'F3250'!B10</f>
        <v>Fjallabyggð</v>
      </c>
      <c r="D5" s="34">
        <f>'F3250'!C10</f>
        <v>227904</v>
      </c>
      <c r="E5" s="37">
        <f>'F3250'!D10</f>
        <v>0</v>
      </c>
      <c r="F5" s="37">
        <f>'F3250'!E10</f>
        <v>0</v>
      </c>
      <c r="G5" s="37">
        <f>'F3250'!F10</f>
        <v>0</v>
      </c>
      <c r="H5" s="37">
        <f>'F3250'!G10</f>
        <v>0</v>
      </c>
      <c r="I5" s="37">
        <f>'F3250'!H10</f>
        <v>0</v>
      </c>
      <c r="J5" s="37">
        <f>'F3250'!I10</f>
        <v>0</v>
      </c>
      <c r="K5" s="37">
        <f>'F3250'!J10</f>
        <v>0</v>
      </c>
      <c r="L5" s="37">
        <f>'F3250'!K10</f>
        <v>227904</v>
      </c>
      <c r="M5" s="37">
        <f>'F3250'!L10</f>
        <v>0</v>
      </c>
      <c r="N5" s="37">
        <f>'F3250'!M10</f>
        <v>0</v>
      </c>
      <c r="O5" s="37">
        <f>'F3250'!N10</f>
        <v>0</v>
      </c>
      <c r="P5" s="37">
        <f>'F3250'!O10</f>
        <v>0</v>
      </c>
      <c r="Q5" s="37">
        <f>'F3250'!P10</f>
        <v>0</v>
      </c>
      <c r="R5" s="37">
        <f>'F3250'!Q10</f>
        <v>0</v>
      </c>
      <c r="S5" s="37">
        <f>'F3250'!R10</f>
        <v>0</v>
      </c>
      <c r="T5" s="37">
        <f>'F3250'!S10</f>
        <v>1</v>
      </c>
    </row>
    <row r="6" spans="1:21" x14ac:dyDescent="0.35">
      <c r="A6" t="s">
        <v>106</v>
      </c>
      <c r="B6" s="34" t="str">
        <f>'F3250'!A32</f>
        <v>13979</v>
      </c>
      <c r="C6" s="34" t="str">
        <f>'F3250'!B32</f>
        <v>Vestmannaeyjabær</v>
      </c>
      <c r="D6" s="34">
        <f>'F3250'!C32</f>
        <v>1822894</v>
      </c>
      <c r="E6" s="37">
        <f>'F3250'!D32</f>
        <v>249645</v>
      </c>
      <c r="F6" s="37">
        <f>'F3250'!E32</f>
        <v>0</v>
      </c>
      <c r="G6" s="37">
        <f>'F3250'!F32</f>
        <v>0</v>
      </c>
      <c r="H6" s="37">
        <f>'F3250'!G32</f>
        <v>0</v>
      </c>
      <c r="I6" s="37">
        <f>'F3250'!H32</f>
        <v>0</v>
      </c>
      <c r="J6" s="37">
        <f>'F3250'!I32</f>
        <v>21996</v>
      </c>
      <c r="K6" s="37">
        <f>'F3250'!J32</f>
        <v>0</v>
      </c>
      <c r="L6" s="37">
        <f>'F3250'!K32</f>
        <v>1551253</v>
      </c>
      <c r="M6" s="37">
        <f>'F3250'!L32</f>
        <v>0</v>
      </c>
      <c r="N6" s="37">
        <f>'F3250'!M32</f>
        <v>0</v>
      </c>
      <c r="O6" s="37">
        <f>'F3250'!N32</f>
        <v>0</v>
      </c>
      <c r="P6" s="37">
        <f>'F3250'!O32</f>
        <v>0</v>
      </c>
      <c r="Q6" s="37">
        <f>'F3250'!P32</f>
        <v>0</v>
      </c>
      <c r="R6" s="37">
        <f>'F3250'!Q32</f>
        <v>0</v>
      </c>
      <c r="S6" s="37">
        <f>'F3250'!R32</f>
        <v>0</v>
      </c>
      <c r="T6" s="37">
        <f>'F3250'!S32</f>
        <v>4</v>
      </c>
    </row>
    <row r="7" spans="1:21" x14ac:dyDescent="0.35">
      <c r="A7" t="s">
        <v>106</v>
      </c>
      <c r="B7" s="34" t="str">
        <f>'F3250'!A34</f>
        <v>15521</v>
      </c>
      <c r="C7" s="34" t="str">
        <f>'F3250'!B34</f>
        <v>Vinnumálastofnun</v>
      </c>
      <c r="D7" s="34">
        <f>'F3250'!C34</f>
        <v>2265287</v>
      </c>
      <c r="E7" s="37">
        <f>'F3250'!D34</f>
        <v>0</v>
      </c>
      <c r="F7" s="37">
        <f>'F3250'!E34</f>
        <v>0</v>
      </c>
      <c r="G7" s="37">
        <f>'F3250'!F34</f>
        <v>0</v>
      </c>
      <c r="H7" s="37">
        <f>'F3250'!G34</f>
        <v>2265287</v>
      </c>
      <c r="I7" s="37">
        <f>'F3250'!H34</f>
        <v>0</v>
      </c>
      <c r="J7" s="37">
        <f>'F3250'!I34</f>
        <v>0</v>
      </c>
      <c r="K7" s="37">
        <f>'F3250'!J34</f>
        <v>0</v>
      </c>
      <c r="L7" s="37">
        <f>'F3250'!K34</f>
        <v>0</v>
      </c>
      <c r="M7" s="37">
        <f>'F3250'!L34</f>
        <v>0</v>
      </c>
      <c r="N7" s="37">
        <f>'F3250'!M34</f>
        <v>0</v>
      </c>
      <c r="O7" s="37">
        <f>'F3250'!N34</f>
        <v>0</v>
      </c>
      <c r="P7" s="37">
        <f>'F3250'!O34</f>
        <v>0</v>
      </c>
      <c r="Q7" s="37">
        <f>'F3250'!P34</f>
        <v>0</v>
      </c>
      <c r="R7" s="37">
        <f>'F3250'!Q34</f>
        <v>0</v>
      </c>
      <c r="S7" s="37">
        <f>'F3250'!R34</f>
        <v>0</v>
      </c>
      <c r="T7" s="37">
        <f>'F3250'!S34</f>
        <v>1</v>
      </c>
    </row>
    <row r="8" spans="1:21" x14ac:dyDescent="0.35">
      <c r="A8" t="s">
        <v>118</v>
      </c>
      <c r="B8" s="34" t="str">
        <f>'F3255'!A3</f>
        <v>110625</v>
      </c>
      <c r="C8" s="34" t="str">
        <f>'F3255'!B3</f>
        <v>Fjallabyggð</v>
      </c>
      <c r="D8" s="34">
        <f>'F3255'!C3</f>
        <v>1739996</v>
      </c>
      <c r="E8" s="37">
        <f>'F3255'!D3</f>
        <v>0</v>
      </c>
      <c r="F8" s="37">
        <f>'F3255'!E3</f>
        <v>0</v>
      </c>
      <c r="G8" s="37">
        <f>'F3255'!F3</f>
        <v>0</v>
      </c>
      <c r="H8" s="37">
        <f>'F3255'!G3</f>
        <v>0</v>
      </c>
      <c r="I8" s="37">
        <f>'F3255'!H3</f>
        <v>0</v>
      </c>
      <c r="J8" s="37">
        <f>'F3255'!I3</f>
        <v>0</v>
      </c>
      <c r="K8" s="37">
        <f>'F3255'!J3</f>
        <v>0</v>
      </c>
      <c r="L8" s="37">
        <f>'F3255'!K3</f>
        <v>1739996</v>
      </c>
      <c r="M8" s="37">
        <f>'F3255'!L3</f>
        <v>0</v>
      </c>
      <c r="N8" s="37">
        <f>'F3255'!M3</f>
        <v>0</v>
      </c>
      <c r="O8" s="37">
        <f>'F3255'!N3</f>
        <v>0</v>
      </c>
      <c r="P8" s="37">
        <f>'F3255'!O3</f>
        <v>0</v>
      </c>
      <c r="Q8" s="37">
        <f>'F3255'!P3</f>
        <v>0</v>
      </c>
      <c r="R8" s="37">
        <f>'F3255'!Q3</f>
        <v>0</v>
      </c>
      <c r="S8" s="37">
        <f>'F3255'!R3</f>
        <v>0</v>
      </c>
      <c r="T8" s="37">
        <f>'F3255'!S3</f>
        <v>1</v>
      </c>
    </row>
    <row r="9" spans="1:21" x14ac:dyDescent="0.35">
      <c r="A9" t="s">
        <v>118</v>
      </c>
      <c r="B9" s="34" t="str">
        <f>'F3255'!A9</f>
        <v>14451</v>
      </c>
      <c r="C9" s="34" t="str">
        <f>'F3255'!B9</f>
        <v>Grindavíkurbær</v>
      </c>
      <c r="D9" s="34">
        <f>'F3255'!C9</f>
        <v>2674433</v>
      </c>
      <c r="E9" s="37">
        <f>'F3255'!D9</f>
        <v>0</v>
      </c>
      <c r="F9" s="37">
        <f>'F3255'!E9</f>
        <v>0</v>
      </c>
      <c r="G9" s="37">
        <f>'F3255'!F9</f>
        <v>0</v>
      </c>
      <c r="H9" s="37">
        <f>'F3255'!G9</f>
        <v>0</v>
      </c>
      <c r="I9" s="37">
        <f>'F3255'!H9</f>
        <v>0</v>
      </c>
      <c r="J9" s="37">
        <f>'F3255'!I9</f>
        <v>0</v>
      </c>
      <c r="K9" s="37">
        <f>'F3255'!J9</f>
        <v>1113679</v>
      </c>
      <c r="L9" s="37">
        <f>'F3255'!K9</f>
        <v>1560754</v>
      </c>
      <c r="M9" s="37">
        <f>'F3255'!L9</f>
        <v>0</v>
      </c>
      <c r="N9" s="37">
        <f>'F3255'!M9</f>
        <v>0</v>
      </c>
      <c r="O9" s="37">
        <f>'F3255'!N9</f>
        <v>0</v>
      </c>
      <c r="P9" s="37">
        <f>'F3255'!O9</f>
        <v>0</v>
      </c>
      <c r="Q9" s="37">
        <f>'F3255'!P9</f>
        <v>0</v>
      </c>
      <c r="R9" s="37">
        <f>'F3255'!Q9</f>
        <v>0</v>
      </c>
      <c r="S9" s="37">
        <f>'F3255'!R9</f>
        <v>0</v>
      </c>
      <c r="T9" s="37">
        <f>'F3255'!S9</f>
        <v>5</v>
      </c>
    </row>
    <row r="10" spans="1:21" x14ac:dyDescent="0.35">
      <c r="A10" t="s">
        <v>118</v>
      </c>
      <c r="B10" s="34" t="str">
        <f>'F3255'!A11</f>
        <v>13979</v>
      </c>
      <c r="C10" s="34" t="str">
        <f>'F3255'!B11</f>
        <v>Vestmannaeyjabær</v>
      </c>
      <c r="D10" s="34">
        <f>'F3255'!C11</f>
        <v>49691</v>
      </c>
      <c r="E10" s="37">
        <f>'F3255'!D11</f>
        <v>0</v>
      </c>
      <c r="F10" s="37">
        <f>'F3255'!E11</f>
        <v>49691</v>
      </c>
      <c r="G10" s="37">
        <f>'F3255'!F11</f>
        <v>0</v>
      </c>
      <c r="H10" s="37">
        <f>'F3255'!G11</f>
        <v>0</v>
      </c>
      <c r="I10" s="37">
        <f>'F3255'!H11</f>
        <v>0</v>
      </c>
      <c r="J10" s="37">
        <f>'F3255'!I11</f>
        <v>0</v>
      </c>
      <c r="K10" s="37">
        <f>'F3255'!J11</f>
        <v>0</v>
      </c>
      <c r="L10" s="37">
        <f>'F3255'!K11</f>
        <v>0</v>
      </c>
      <c r="M10" s="37">
        <f>'F3255'!L11</f>
        <v>0</v>
      </c>
      <c r="N10" s="37">
        <f>'F3255'!M11</f>
        <v>0</v>
      </c>
      <c r="O10" s="37">
        <f>'F3255'!N11</f>
        <v>0</v>
      </c>
      <c r="P10" s="37">
        <f>'F3255'!O11</f>
        <v>0</v>
      </c>
      <c r="Q10" s="37">
        <f>'F3255'!P11</f>
        <v>0</v>
      </c>
      <c r="R10" s="37">
        <f>'F3255'!Q11</f>
        <v>0</v>
      </c>
      <c r="S10" s="37">
        <f>'F3255'!R11</f>
        <v>0</v>
      </c>
      <c r="T10" s="37">
        <f>'F3255'!S11</f>
        <v>1</v>
      </c>
    </row>
    <row r="11" spans="1:21" x14ac:dyDescent="0.35">
      <c r="E11" s="37">
        <f>SUM(E2:E10)</f>
        <v>249645</v>
      </c>
      <c r="F11" s="37">
        <f t="shared" ref="F11:T11" si="0">SUM(F2:F10)</f>
        <v>49691</v>
      </c>
      <c r="G11" s="37">
        <f t="shared" si="0"/>
        <v>0</v>
      </c>
      <c r="H11" s="37">
        <f t="shared" si="0"/>
        <v>2265287</v>
      </c>
      <c r="I11" s="37">
        <f t="shared" si="0"/>
        <v>0</v>
      </c>
      <c r="J11" s="37">
        <f t="shared" si="0"/>
        <v>21996</v>
      </c>
      <c r="K11" s="37">
        <f t="shared" si="0"/>
        <v>2216304</v>
      </c>
      <c r="L11" s="37">
        <f t="shared" si="0"/>
        <v>5630675</v>
      </c>
      <c r="M11" s="37">
        <f t="shared" si="0"/>
        <v>0</v>
      </c>
      <c r="N11" s="37">
        <f t="shared" si="0"/>
        <v>0</v>
      </c>
      <c r="O11" s="37">
        <f t="shared" si="0"/>
        <v>0</v>
      </c>
      <c r="P11" s="37">
        <f t="shared" si="0"/>
        <v>0</v>
      </c>
      <c r="Q11" s="37">
        <f t="shared" si="0"/>
        <v>0</v>
      </c>
      <c r="R11" s="37">
        <f t="shared" si="0"/>
        <v>0</v>
      </c>
      <c r="S11" s="37">
        <f t="shared" si="0"/>
        <v>0</v>
      </c>
      <c r="T11" s="37">
        <f t="shared" si="0"/>
        <v>17</v>
      </c>
    </row>
    <row r="12" spans="1:21" x14ac:dyDescent="0.35">
      <c r="E12" s="38" t="s">
        <v>120</v>
      </c>
      <c r="F12" s="37">
        <f>SUM(F11:M11)</f>
        <v>10183953</v>
      </c>
    </row>
    <row r="14" spans="1:21" x14ac:dyDescent="0.35">
      <c r="A14" s="4" t="s">
        <v>121</v>
      </c>
      <c r="B14" s="2" t="s">
        <v>0</v>
      </c>
      <c r="C14" s="2" t="s">
        <v>1</v>
      </c>
      <c r="D14" s="3" t="s">
        <v>2</v>
      </c>
      <c r="E14" s="35" t="s">
        <v>3</v>
      </c>
      <c r="F14" s="35" t="s">
        <v>4</v>
      </c>
      <c r="G14" s="35" t="s">
        <v>5</v>
      </c>
      <c r="H14" s="35" t="s">
        <v>6</v>
      </c>
      <c r="I14" s="35" t="s">
        <v>7</v>
      </c>
      <c r="J14" s="35" t="s">
        <v>8</v>
      </c>
      <c r="K14" s="35" t="s">
        <v>9</v>
      </c>
      <c r="L14" s="35" t="s">
        <v>10</v>
      </c>
      <c r="M14" s="35" t="s">
        <v>11</v>
      </c>
      <c r="N14" s="36" t="s">
        <v>12</v>
      </c>
      <c r="O14" s="36" t="s">
        <v>13</v>
      </c>
      <c r="P14" s="36" t="s">
        <v>14</v>
      </c>
      <c r="Q14" s="36" t="s">
        <v>15</v>
      </c>
      <c r="R14" s="36" t="s">
        <v>16</v>
      </c>
      <c r="S14" s="36" t="s">
        <v>17</v>
      </c>
      <c r="T14" s="35" t="s">
        <v>18</v>
      </c>
    </row>
    <row r="15" spans="1:21" outlineLevel="2" x14ac:dyDescent="0.35">
      <c r="A15" t="s">
        <v>52</v>
      </c>
      <c r="B15" s="34" t="s">
        <v>19</v>
      </c>
      <c r="C15" s="34" t="s">
        <v>20</v>
      </c>
      <c r="D15" s="37">
        <v>19250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19250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1</v>
      </c>
    </row>
    <row r="16" spans="1:21" outlineLevel="2" x14ac:dyDescent="0.35">
      <c r="A16" t="s">
        <v>106</v>
      </c>
      <c r="B16" s="34" t="s">
        <v>19</v>
      </c>
      <c r="C16" s="34" t="s">
        <v>20</v>
      </c>
      <c r="D16" s="37">
        <v>227904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227904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1</v>
      </c>
    </row>
    <row r="17" spans="1:20" outlineLevel="2" x14ac:dyDescent="0.35">
      <c r="A17" t="s">
        <v>118</v>
      </c>
      <c r="B17" s="34" t="s">
        <v>19</v>
      </c>
      <c r="C17" s="34" t="s">
        <v>20</v>
      </c>
      <c r="D17" s="37">
        <v>1739996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1739996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1</v>
      </c>
    </row>
    <row r="18" spans="1:20" s="1" customFormat="1" outlineLevel="1" x14ac:dyDescent="0.35">
      <c r="B18" s="39"/>
      <c r="C18" s="1" t="s">
        <v>122</v>
      </c>
      <c r="D18" s="40">
        <f t="shared" ref="D18:M18" si="1">SUBTOTAL(9,D15:D17)</f>
        <v>1987150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40">
        <f t="shared" si="1"/>
        <v>0</v>
      </c>
      <c r="I18" s="40">
        <f t="shared" si="1"/>
        <v>0</v>
      </c>
      <c r="J18" s="40">
        <f t="shared" si="1"/>
        <v>0</v>
      </c>
      <c r="K18" s="40">
        <f t="shared" si="1"/>
        <v>19250</v>
      </c>
      <c r="L18" s="40">
        <f t="shared" si="1"/>
        <v>1967900</v>
      </c>
      <c r="M18" s="40">
        <f t="shared" si="1"/>
        <v>0</v>
      </c>
      <c r="N18" s="40"/>
      <c r="O18" s="40"/>
      <c r="P18" s="40"/>
      <c r="Q18" s="40"/>
      <c r="R18" s="40"/>
      <c r="S18" s="40"/>
      <c r="T18" s="40"/>
    </row>
    <row r="19" spans="1:20" outlineLevel="2" x14ac:dyDescent="0.35">
      <c r="A19" t="s">
        <v>118</v>
      </c>
      <c r="B19" s="34" t="s">
        <v>109</v>
      </c>
      <c r="C19" s="34" t="s">
        <v>110</v>
      </c>
      <c r="D19" s="37">
        <v>2674433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1113679</v>
      </c>
      <c r="L19" s="37">
        <v>1560754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5</v>
      </c>
    </row>
    <row r="20" spans="1:20" s="1" customFormat="1" outlineLevel="1" x14ac:dyDescent="0.35">
      <c r="B20" s="39"/>
      <c r="C20" s="39" t="s">
        <v>123</v>
      </c>
      <c r="D20" s="40">
        <f t="shared" ref="D20:M20" si="2">SUBTOTAL(9,D19:D19)</f>
        <v>2674433</v>
      </c>
      <c r="E20" s="40">
        <f t="shared" si="2"/>
        <v>0</v>
      </c>
      <c r="F20" s="40">
        <f t="shared" si="2"/>
        <v>0</v>
      </c>
      <c r="G20" s="40">
        <f t="shared" si="2"/>
        <v>0</v>
      </c>
      <c r="H20" s="40">
        <f t="shared" si="2"/>
        <v>0</v>
      </c>
      <c r="I20" s="40">
        <f t="shared" si="2"/>
        <v>0</v>
      </c>
      <c r="J20" s="40">
        <f t="shared" si="2"/>
        <v>0</v>
      </c>
      <c r="K20" s="40">
        <f t="shared" si="2"/>
        <v>1113679</v>
      </c>
      <c r="L20" s="40">
        <f t="shared" si="2"/>
        <v>1560754</v>
      </c>
      <c r="M20" s="40">
        <f t="shared" si="2"/>
        <v>0</v>
      </c>
      <c r="N20" s="40"/>
      <c r="O20" s="40"/>
      <c r="P20" s="40"/>
      <c r="Q20" s="40"/>
      <c r="R20" s="40"/>
      <c r="S20" s="40"/>
      <c r="T20" s="40"/>
    </row>
    <row r="21" spans="1:20" outlineLevel="2" x14ac:dyDescent="0.35">
      <c r="A21" t="s">
        <v>52</v>
      </c>
      <c r="B21" s="34" t="s">
        <v>29</v>
      </c>
      <c r="C21" s="34" t="s">
        <v>30</v>
      </c>
      <c r="D21" s="37">
        <v>1083375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1083375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2</v>
      </c>
    </row>
    <row r="22" spans="1:20" outlineLevel="1" x14ac:dyDescent="0.35">
      <c r="B22" s="34"/>
      <c r="C22" s="39" t="s">
        <v>124</v>
      </c>
      <c r="D22" s="37">
        <f t="shared" ref="D22:M22" si="3">SUBTOTAL(9,D21:D21)</f>
        <v>1083375</v>
      </c>
      <c r="E22" s="37">
        <f t="shared" si="3"/>
        <v>0</v>
      </c>
      <c r="F22" s="37">
        <f t="shared" si="3"/>
        <v>0</v>
      </c>
      <c r="G22" s="37">
        <f t="shared" si="3"/>
        <v>0</v>
      </c>
      <c r="H22" s="37">
        <f t="shared" si="3"/>
        <v>0</v>
      </c>
      <c r="I22" s="37">
        <f t="shared" si="3"/>
        <v>0</v>
      </c>
      <c r="J22" s="37">
        <f t="shared" si="3"/>
        <v>0</v>
      </c>
      <c r="K22" s="37">
        <f t="shared" si="3"/>
        <v>1083375</v>
      </c>
      <c r="L22" s="37">
        <f t="shared" si="3"/>
        <v>0</v>
      </c>
      <c r="M22" s="37">
        <f t="shared" si="3"/>
        <v>0</v>
      </c>
      <c r="N22" s="37"/>
      <c r="O22" s="37"/>
      <c r="P22" s="37"/>
      <c r="Q22" s="37"/>
      <c r="R22" s="37"/>
      <c r="S22" s="37"/>
      <c r="T22" s="37"/>
    </row>
    <row r="23" spans="1:20" outlineLevel="2" x14ac:dyDescent="0.35">
      <c r="A23" t="s">
        <v>52</v>
      </c>
      <c r="B23" s="34" t="s">
        <v>43</v>
      </c>
      <c r="C23" s="34" t="s">
        <v>44</v>
      </c>
      <c r="D23" s="37">
        <v>550768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550768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1</v>
      </c>
    </row>
    <row r="24" spans="1:20" outlineLevel="2" x14ac:dyDescent="0.35">
      <c r="A24" t="s">
        <v>106</v>
      </c>
      <c r="B24" s="34" t="s">
        <v>43</v>
      </c>
      <c r="C24" s="34" t="s">
        <v>44</v>
      </c>
      <c r="D24" s="37">
        <v>1822894</v>
      </c>
      <c r="E24" s="37">
        <v>249645</v>
      </c>
      <c r="F24" s="37">
        <v>0</v>
      </c>
      <c r="G24" s="37">
        <v>0</v>
      </c>
      <c r="H24" s="37">
        <v>0</v>
      </c>
      <c r="I24" s="37">
        <v>0</v>
      </c>
      <c r="J24" s="37">
        <v>21996</v>
      </c>
      <c r="K24" s="37">
        <v>0</v>
      </c>
      <c r="L24" s="37">
        <v>1551253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4</v>
      </c>
    </row>
    <row r="25" spans="1:20" outlineLevel="2" x14ac:dyDescent="0.35">
      <c r="A25" t="s">
        <v>118</v>
      </c>
      <c r="B25" s="34" t="s">
        <v>43</v>
      </c>
      <c r="C25" s="34" t="s">
        <v>44</v>
      </c>
      <c r="D25" s="37">
        <v>49691</v>
      </c>
      <c r="E25" s="37">
        <v>0</v>
      </c>
      <c r="F25" s="37">
        <v>49691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1</v>
      </c>
    </row>
    <row r="26" spans="1:20" s="1" customFormat="1" outlineLevel="1" x14ac:dyDescent="0.35">
      <c r="B26" s="39"/>
      <c r="C26" s="39" t="s">
        <v>125</v>
      </c>
      <c r="D26" s="40">
        <f t="shared" ref="D26:M26" si="4">SUBTOTAL(9,D23:D25)</f>
        <v>2423353</v>
      </c>
      <c r="E26" s="40">
        <f t="shared" si="4"/>
        <v>249645</v>
      </c>
      <c r="F26" s="40">
        <f t="shared" si="4"/>
        <v>49691</v>
      </c>
      <c r="G26" s="40">
        <f t="shared" si="4"/>
        <v>0</v>
      </c>
      <c r="H26" s="40">
        <f t="shared" si="4"/>
        <v>0</v>
      </c>
      <c r="I26" s="40">
        <f t="shared" si="4"/>
        <v>0</v>
      </c>
      <c r="J26" s="40">
        <f t="shared" si="4"/>
        <v>21996</v>
      </c>
      <c r="K26" s="40">
        <f t="shared" si="4"/>
        <v>0</v>
      </c>
      <c r="L26" s="40">
        <f t="shared" si="4"/>
        <v>2102021</v>
      </c>
      <c r="M26" s="40">
        <f t="shared" si="4"/>
        <v>0</v>
      </c>
      <c r="N26" s="40"/>
      <c r="O26" s="40"/>
      <c r="P26" s="40"/>
      <c r="Q26" s="40"/>
      <c r="R26" s="40"/>
      <c r="S26" s="40"/>
      <c r="T26" s="40"/>
    </row>
    <row r="27" spans="1:20" outlineLevel="2" x14ac:dyDescent="0.35">
      <c r="A27" t="s">
        <v>106</v>
      </c>
      <c r="B27" s="34" t="s">
        <v>102</v>
      </c>
      <c r="C27" s="34" t="s">
        <v>103</v>
      </c>
      <c r="D27" s="37">
        <v>2265287</v>
      </c>
      <c r="E27" s="37">
        <v>0</v>
      </c>
      <c r="F27" s="37">
        <v>0</v>
      </c>
      <c r="G27" s="37">
        <v>0</v>
      </c>
      <c r="H27" s="37">
        <v>2265287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1</v>
      </c>
    </row>
    <row r="28" spans="1:20" s="1" customFormat="1" outlineLevel="1" x14ac:dyDescent="0.35">
      <c r="B28" s="39"/>
      <c r="C28" s="39" t="s">
        <v>126</v>
      </c>
      <c r="D28" s="40">
        <f t="shared" ref="D28:M28" si="5">SUBTOTAL(9,D27:D27)</f>
        <v>2265287</v>
      </c>
      <c r="E28" s="40">
        <f t="shared" si="5"/>
        <v>0</v>
      </c>
      <c r="F28" s="40">
        <f t="shared" si="5"/>
        <v>0</v>
      </c>
      <c r="G28" s="40">
        <f t="shared" si="5"/>
        <v>0</v>
      </c>
      <c r="H28" s="40">
        <f t="shared" si="5"/>
        <v>2265287</v>
      </c>
      <c r="I28" s="40">
        <f t="shared" si="5"/>
        <v>0</v>
      </c>
      <c r="J28" s="40">
        <f t="shared" si="5"/>
        <v>0</v>
      </c>
      <c r="K28" s="40">
        <f t="shared" si="5"/>
        <v>0</v>
      </c>
      <c r="L28" s="40">
        <f t="shared" si="5"/>
        <v>0</v>
      </c>
      <c r="M28" s="40">
        <f t="shared" si="5"/>
        <v>0</v>
      </c>
      <c r="N28" s="40"/>
      <c r="O28" s="40"/>
      <c r="P28" s="40"/>
      <c r="Q28" s="40"/>
      <c r="R28" s="40"/>
      <c r="S28" s="40"/>
      <c r="T28" s="40"/>
    </row>
    <row r="29" spans="1:20" x14ac:dyDescent="0.35">
      <c r="B29" s="34"/>
      <c r="C29" s="39" t="s">
        <v>127</v>
      </c>
      <c r="D29" s="37">
        <f t="shared" ref="D29:M29" si="6">SUBTOTAL(9,D15:D27)</f>
        <v>10433598</v>
      </c>
      <c r="E29" s="37">
        <f t="shared" si="6"/>
        <v>249645</v>
      </c>
      <c r="F29" s="37">
        <f t="shared" si="6"/>
        <v>49691</v>
      </c>
      <c r="G29" s="37">
        <f t="shared" si="6"/>
        <v>0</v>
      </c>
      <c r="H29" s="37">
        <f t="shared" si="6"/>
        <v>2265287</v>
      </c>
      <c r="I29" s="37">
        <f t="shared" si="6"/>
        <v>0</v>
      </c>
      <c r="J29" s="37">
        <f t="shared" si="6"/>
        <v>21996</v>
      </c>
      <c r="K29" s="37">
        <f t="shared" si="6"/>
        <v>2216304</v>
      </c>
      <c r="L29" s="37">
        <f t="shared" si="6"/>
        <v>5630675</v>
      </c>
      <c r="M29" s="37">
        <f t="shared" si="6"/>
        <v>0</v>
      </c>
      <c r="N29" s="37"/>
      <c r="O29" s="37"/>
      <c r="P29" s="37"/>
      <c r="Q29" s="37"/>
      <c r="R29" s="37"/>
      <c r="S29" s="37"/>
      <c r="T29" s="37"/>
    </row>
    <row r="30" spans="1:20" x14ac:dyDescent="0.35">
      <c r="D30" s="39" t="s">
        <v>128</v>
      </c>
      <c r="E30" s="37"/>
      <c r="F30" s="37">
        <f>D29-E29</f>
        <v>10183953</v>
      </c>
      <c r="G30" s="37"/>
      <c r="H30" s="37"/>
      <c r="I30" s="37"/>
      <c r="J30" s="37"/>
      <c r="K30" s="37"/>
      <c r="L30" s="37"/>
      <c r="M30" s="37"/>
      <c r="N30" s="37"/>
    </row>
  </sheetData>
  <sortState xmlns:xlrd2="http://schemas.microsoft.com/office/spreadsheetml/2017/richdata2" ref="A15:T30">
    <sortCondition ref="C15:C30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61292-F259-4201-BB39-65F9CC29595D}">
  <dimension ref="A2:D8"/>
  <sheetViews>
    <sheetView workbookViewId="0">
      <selection activeCell="D13" sqref="D13"/>
    </sheetView>
  </sheetViews>
  <sheetFormatPr defaultRowHeight="14.5" x14ac:dyDescent="0.35"/>
  <cols>
    <col min="2" max="2" width="9.81640625" bestFit="1" customWidth="1"/>
    <col min="3" max="3" width="12.81640625" customWidth="1"/>
  </cols>
  <sheetData>
    <row r="2" spans="1:4" x14ac:dyDescent="0.35">
      <c r="A2" s="41"/>
      <c r="B2" s="41"/>
      <c r="C2" s="41">
        <v>2023</v>
      </c>
      <c r="D2" s="41" t="s">
        <v>129</v>
      </c>
    </row>
    <row r="3" spans="1:4" x14ac:dyDescent="0.35">
      <c r="A3" t="s">
        <v>106</v>
      </c>
      <c r="B3" t="s">
        <v>130</v>
      </c>
      <c r="C3" s="37">
        <v>-52619</v>
      </c>
      <c r="D3" s="37">
        <v>-35088</v>
      </c>
    </row>
    <row r="4" spans="1:4" x14ac:dyDescent="0.35">
      <c r="A4" t="s">
        <v>118</v>
      </c>
      <c r="B4" t="s">
        <v>131</v>
      </c>
      <c r="C4" s="37">
        <v>-19105</v>
      </c>
      <c r="D4" s="37">
        <v>-24522</v>
      </c>
    </row>
    <row r="5" spans="1:4" x14ac:dyDescent="0.35">
      <c r="A5" s="41" t="s">
        <v>52</v>
      </c>
      <c r="B5" s="41" t="s">
        <v>53</v>
      </c>
      <c r="C5" s="42">
        <v>-12492</v>
      </c>
      <c r="D5" s="42">
        <v>-9133</v>
      </c>
    </row>
    <row r="6" spans="1:4" x14ac:dyDescent="0.35">
      <c r="C6" s="37">
        <f>SUM(C3:C5)</f>
        <v>-84216</v>
      </c>
      <c r="D6" s="37">
        <f>SUM(D3:D5)</f>
        <v>-68743</v>
      </c>
    </row>
    <row r="8" spans="1:4" x14ac:dyDescent="0.35">
      <c r="B8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8C1F8-C4DF-4EC1-9224-9C0CC5F866C5}">
  <dimension ref="A1:A20"/>
  <sheetViews>
    <sheetView workbookViewId="0">
      <selection activeCell="A2" sqref="A2"/>
    </sheetView>
  </sheetViews>
  <sheetFormatPr defaultRowHeight="14.5" x14ac:dyDescent="0.35"/>
  <cols>
    <col min="1" max="1" width="27.26953125" bestFit="1" customWidth="1"/>
  </cols>
  <sheetData>
    <row r="1" spans="1:1" x14ac:dyDescent="0.35">
      <c r="A1" s="1" t="s">
        <v>133</v>
      </c>
    </row>
    <row r="2" spans="1:1" x14ac:dyDescent="0.35">
      <c r="A2" t="s">
        <v>134</v>
      </c>
    </row>
    <row r="3" spans="1:1" x14ac:dyDescent="0.35">
      <c r="A3" t="s">
        <v>135</v>
      </c>
    </row>
    <row r="4" spans="1:1" x14ac:dyDescent="0.35">
      <c r="A4" t="s">
        <v>68</v>
      </c>
    </row>
    <row r="5" spans="1:1" x14ac:dyDescent="0.35">
      <c r="A5" t="s">
        <v>136</v>
      </c>
    </row>
    <row r="6" spans="1:1" x14ac:dyDescent="0.35">
      <c r="A6" t="s">
        <v>137</v>
      </c>
    </row>
    <row r="7" spans="1:1" x14ac:dyDescent="0.35">
      <c r="A7" t="s">
        <v>138</v>
      </c>
    </row>
    <row r="8" spans="1:1" x14ac:dyDescent="0.35">
      <c r="A8" t="s">
        <v>139</v>
      </c>
    </row>
    <row r="9" spans="1:1" x14ac:dyDescent="0.35">
      <c r="A9" t="s">
        <v>140</v>
      </c>
    </row>
    <row r="10" spans="1:1" x14ac:dyDescent="0.35">
      <c r="A10" t="s">
        <v>141</v>
      </c>
    </row>
    <row r="11" spans="1:1" x14ac:dyDescent="0.35">
      <c r="A11" t="s">
        <v>142</v>
      </c>
    </row>
    <row r="12" spans="1:1" x14ac:dyDescent="0.35">
      <c r="A12" t="s">
        <v>143</v>
      </c>
    </row>
    <row r="13" spans="1:1" x14ac:dyDescent="0.35">
      <c r="A13" t="s">
        <v>95</v>
      </c>
    </row>
    <row r="14" spans="1:1" x14ac:dyDescent="0.35">
      <c r="A14" t="s">
        <v>144</v>
      </c>
    </row>
    <row r="15" spans="1:1" x14ac:dyDescent="0.35">
      <c r="A15" t="s">
        <v>145</v>
      </c>
    </row>
    <row r="16" spans="1:1" x14ac:dyDescent="0.35">
      <c r="A16" t="s">
        <v>146</v>
      </c>
    </row>
    <row r="17" spans="1:1" x14ac:dyDescent="0.35">
      <c r="A17" t="s">
        <v>147</v>
      </c>
    </row>
    <row r="18" spans="1:1" x14ac:dyDescent="0.35">
      <c r="A18" t="s">
        <v>148</v>
      </c>
    </row>
    <row r="19" spans="1:1" x14ac:dyDescent="0.35">
      <c r="A19" t="s">
        <v>149</v>
      </c>
    </row>
    <row r="20" spans="1:1" x14ac:dyDescent="0.35">
      <c r="A20" t="s">
        <v>150</v>
      </c>
    </row>
  </sheetData>
  <sortState xmlns:xlrd2="http://schemas.microsoft.com/office/spreadsheetml/2017/richdata2" ref="A2:A20">
    <sortCondition ref="A2:A20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6f3dff-ea48-4958-b193-265bb76fe1fc">
      <Terms xmlns="http://schemas.microsoft.com/office/infopath/2007/PartnerControls"/>
    </lcf76f155ced4ddcb4097134ff3c332f>
    <TaxCatchAll xmlns="d27d7d42-61df-4c24-a637-d4c38bca03d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53227EC0227B4A9075482D610CBD00" ma:contentTypeVersion="13" ma:contentTypeDescription="Create a new document." ma:contentTypeScope="" ma:versionID="9f0d914bb07b5fd560bf38a1f254f49c">
  <xsd:schema xmlns:xsd="http://www.w3.org/2001/XMLSchema" xmlns:xs="http://www.w3.org/2001/XMLSchema" xmlns:p="http://schemas.microsoft.com/office/2006/metadata/properties" xmlns:ns2="0f6f3dff-ea48-4958-b193-265bb76fe1fc" xmlns:ns3="d27d7d42-61df-4c24-a637-d4c38bca03d6" targetNamespace="http://schemas.microsoft.com/office/2006/metadata/properties" ma:root="true" ma:fieldsID="427c876a976d7d489777f2344c98d0e4" ns2:_="" ns3:_="">
    <xsd:import namespace="0f6f3dff-ea48-4958-b193-265bb76fe1fc"/>
    <xsd:import namespace="d27d7d42-61df-4c24-a637-d4c38bca03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f3dff-ea48-4958-b193-265bb76fe1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7a0c040-0649-4725-9955-ff33a6a825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d7d42-61df-4c24-a637-d4c38bca03d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dfab6cc-fdec-464b-9cff-04f9c7ed184e}" ma:internalName="TaxCatchAll" ma:showField="CatchAllData" ma:web="d27d7d42-61df-4c24-a637-d4c38bca03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D58068-77B9-47B5-9995-4D71D10F749B}">
  <ds:schemaRefs>
    <ds:schemaRef ds:uri="http://schemas.microsoft.com/office/2006/metadata/properties"/>
    <ds:schemaRef ds:uri="http://schemas.microsoft.com/office/infopath/2007/PartnerControls"/>
    <ds:schemaRef ds:uri="0f6f3dff-ea48-4958-b193-265bb76fe1fc"/>
    <ds:schemaRef ds:uri="d27d7d42-61df-4c24-a637-d4c38bca03d6"/>
  </ds:schemaRefs>
</ds:datastoreItem>
</file>

<file path=customXml/itemProps2.xml><?xml version="1.0" encoding="utf-8"?>
<ds:datastoreItem xmlns:ds="http://schemas.openxmlformats.org/officeDocument/2006/customXml" ds:itemID="{B97D19B0-DC2B-44A4-A436-D304A590A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6f3dff-ea48-4958-b193-265bb76fe1fc"/>
    <ds:schemaRef ds:uri="d27d7d42-61df-4c24-a637-d4c38bca03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8322EA-DA6C-450A-A267-17A6C7D477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F3270</vt:lpstr>
      <vt:lpstr>F3250</vt:lpstr>
      <vt:lpstr>F3255</vt:lpstr>
      <vt:lpstr>Samtals</vt:lpstr>
      <vt:lpstr>Tekjur</vt:lpstr>
      <vt:lpstr>Ekki samning greitt</vt:lpstr>
    </vt:vector>
  </TitlesOfParts>
  <Manager/>
  <Company>Reykjavíkurborg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Kári Friðriksson</dc:creator>
  <cp:keywords/>
  <dc:description/>
  <cp:lastModifiedBy>Randver Kári Randversson</cp:lastModifiedBy>
  <cp:revision/>
  <dcterms:created xsi:type="dcterms:W3CDTF">2024-10-08T14:45:38Z</dcterms:created>
  <dcterms:modified xsi:type="dcterms:W3CDTF">2024-10-11T12:42:41Z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0x010100A453227EC0227B4A9075482D610CBD00</vt:lpwstr>
  </property>
  <property fmtid="{D5CDD505-2E9C-101B-9397-08002B2CF9AE}" pid="3" name="MediaServiceImageTags">
    <vt:lpwstr/>
  </property>
</Properties>
</file>